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KH_4\Desktop\моя работа\Программы\МП Комплексное развитие\внесение изменений от ..23 №\"/>
    </mc:Choice>
  </mc:AlternateContent>
  <xr:revisionPtr revIDLastSave="0" documentId="13_ncr:1_{FA53CBBD-64FE-4AC9-8EDF-72E0F962FD4B}" xr6:coauthVersionLast="47" xr6:coauthVersionMax="47" xr10:uidLastSave="{00000000-0000-0000-0000-000000000000}"/>
  <bookViews>
    <workbookView xWindow="-120" yWindow="-120" windowWidth="29040" windowHeight="15840" tabRatio="639" activeTab="1" xr2:uid="{00000000-000D-0000-FFFF-FFFF00000000}"/>
  </bookViews>
  <sheets>
    <sheet name="3" sheetId="1" r:id="rId1"/>
    <sheet name="4" sheetId="2" r:id="rId2"/>
    <sheet name="Лист1" sheetId="3" r:id="rId3"/>
  </sheets>
  <definedNames>
    <definedName name="Z_45424CF5_BCAC_4C9C_B429_A07126B5A9DA_.wvu.Cols" localSheetId="1" hidden="1">'4'!#REF!</definedName>
    <definedName name="Z_45424CF5_BCAC_4C9C_B429_A07126B5A9DA_.wvu.PrintArea" localSheetId="0" hidden="1">'3'!$A$1:$E$26</definedName>
    <definedName name="Z_45424CF5_BCAC_4C9C_B429_A07126B5A9DA_.wvu.PrintArea" localSheetId="1" hidden="1">'4'!$A$6:$C$15</definedName>
    <definedName name="Z_45424CF5_BCAC_4C9C_B429_A07126B5A9DA_.wvu.Rows" localSheetId="1" hidden="1">'4'!#REF!</definedName>
    <definedName name="Z_5BA3B245_EF19_47D9_A019_71BE180A3C5D_.wvu.Cols" localSheetId="1" hidden="1">'4'!#REF!</definedName>
    <definedName name="Z_5BA3B245_EF19_47D9_A019_71BE180A3C5D_.wvu.PrintArea" localSheetId="0" hidden="1">'3'!$A$1:$E$26</definedName>
    <definedName name="Z_5BA3B245_EF19_47D9_A019_71BE180A3C5D_.wvu.PrintArea" localSheetId="1" hidden="1">'4'!$A$6:$C$15</definedName>
    <definedName name="Z_5BA3B245_EF19_47D9_A019_71BE180A3C5D_.wvu.Rows" localSheetId="1" hidden="1">'4'!#REF!</definedName>
    <definedName name="_xlnm.Print_Area" localSheetId="0">'3'!$A$1:$E$26</definedName>
    <definedName name="_xlnm.Print_Area" localSheetId="1">'4'!$A$1:$H$144</definedName>
  </definedNames>
  <calcPr calcId="191029"/>
  <customWorkbookViews>
    <customWorkbookView name="WIN7XP - Личное представление" guid="{5BA3B245-EF19-47D9-A019-71BE180A3C5D}" mergeInterval="0" personalView="1" maximized="1" xWindow="1" yWindow="1" windowWidth="1280" windowHeight="805" tabRatio="959" activeSheetId="2"/>
    <customWorkbookView name="Admin - Личное представление" guid="{45424CF5-BCAC-4C9C-B429-A07126B5A9DA}" mergeInterval="0" personalView="1" maximized="1" windowWidth="1276" windowHeight="785" tabRatio="95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2" i="2" l="1"/>
  <c r="F66" i="2"/>
  <c r="E76" i="2"/>
  <c r="F85" i="2"/>
  <c r="F68" i="2"/>
  <c r="F15" i="2"/>
  <c r="E15" i="2"/>
  <c r="E18" i="2"/>
  <c r="E46" i="2" l="1"/>
  <c r="E44" i="2"/>
  <c r="E40" i="2"/>
  <c r="E38" i="2"/>
  <c r="E49" i="2"/>
  <c r="E47" i="2" s="1"/>
  <c r="E81" i="2"/>
  <c r="D77" i="2"/>
  <c r="E77" i="2"/>
  <c r="F77" i="2"/>
  <c r="G77" i="2"/>
  <c r="H77" i="2"/>
  <c r="D78" i="2"/>
  <c r="F78" i="2"/>
  <c r="F81" i="2" s="1"/>
  <c r="F79" i="2" s="1"/>
  <c r="G78" i="2"/>
  <c r="H78" i="2"/>
  <c r="B76" i="2"/>
  <c r="B77" i="2"/>
  <c r="B78" i="2"/>
  <c r="E27" i="2"/>
  <c r="C27" i="2" s="1"/>
  <c r="E24" i="2"/>
  <c r="E22" i="2" s="1"/>
  <c r="C80" i="2"/>
  <c r="H79" i="2"/>
  <c r="G79" i="2"/>
  <c r="D79" i="2"/>
  <c r="C75" i="2"/>
  <c r="C78" i="2" s="1"/>
  <c r="C74" i="2"/>
  <c r="H73" i="2"/>
  <c r="H76" i="2" s="1"/>
  <c r="G73" i="2"/>
  <c r="G76" i="2" s="1"/>
  <c r="F73" i="2"/>
  <c r="F76" i="2" s="1"/>
  <c r="E73" i="2"/>
  <c r="D73" i="2"/>
  <c r="D76" i="2" s="1"/>
  <c r="C72" i="2"/>
  <c r="C71" i="2"/>
  <c r="H70" i="2"/>
  <c r="G70" i="2"/>
  <c r="F70" i="2"/>
  <c r="E70" i="2"/>
  <c r="D70" i="2"/>
  <c r="D33" i="2"/>
  <c r="D31" i="2" s="1"/>
  <c r="C14" i="2"/>
  <c r="D15" i="2"/>
  <c r="E13" i="2"/>
  <c r="D57" i="2"/>
  <c r="E57" i="2"/>
  <c r="F57" i="2"/>
  <c r="G57" i="2"/>
  <c r="H57" i="2"/>
  <c r="D40" i="2"/>
  <c r="D38" i="2" s="1"/>
  <c r="E33" i="2"/>
  <c r="E31" i="2" s="1"/>
  <c r="B19" i="2"/>
  <c r="B20" i="2"/>
  <c r="D20" i="2"/>
  <c r="D35" i="2" s="1"/>
  <c r="E20" i="2"/>
  <c r="E35" i="2" s="1"/>
  <c r="F20" i="2"/>
  <c r="F35" i="2" s="1"/>
  <c r="G20" i="2"/>
  <c r="G35" i="2" s="1"/>
  <c r="H20" i="2"/>
  <c r="H35" i="2" s="1"/>
  <c r="B21" i="2"/>
  <c r="F36" i="2"/>
  <c r="G21" i="2"/>
  <c r="G36" i="2" s="1"/>
  <c r="H21" i="2"/>
  <c r="H36" i="2" s="1"/>
  <c r="E83" i="2"/>
  <c r="F88" i="2"/>
  <c r="G88" i="2"/>
  <c r="H88" i="2"/>
  <c r="E87" i="2"/>
  <c r="F87" i="2"/>
  <c r="G87" i="2"/>
  <c r="G90" i="2" s="1"/>
  <c r="H87" i="2"/>
  <c r="D84" i="2"/>
  <c r="C84" i="2" s="1"/>
  <c r="D85" i="2"/>
  <c r="D88" i="2" s="1"/>
  <c r="D52" i="2"/>
  <c r="D50" i="2" s="1"/>
  <c r="D18" i="2"/>
  <c r="D21" i="2" s="1"/>
  <c r="D46" i="2"/>
  <c r="D30" i="2"/>
  <c r="C30" i="2" s="1"/>
  <c r="D12" i="2"/>
  <c r="D24" i="2"/>
  <c r="D22" i="2" s="1"/>
  <c r="D55" i="2"/>
  <c r="C55" i="2" s="1"/>
  <c r="C51" i="2"/>
  <c r="H50" i="2"/>
  <c r="G50" i="2"/>
  <c r="F50" i="2"/>
  <c r="E50" i="2"/>
  <c r="C54" i="2"/>
  <c r="H53" i="2"/>
  <c r="G53" i="2"/>
  <c r="F53" i="2"/>
  <c r="E53" i="2"/>
  <c r="C39" i="2"/>
  <c r="H38" i="2"/>
  <c r="G38" i="2"/>
  <c r="F38" i="2"/>
  <c r="D49" i="2"/>
  <c r="D47" i="2" s="1"/>
  <c r="H83" i="2"/>
  <c r="G83" i="2"/>
  <c r="F83" i="2"/>
  <c r="D63" i="2"/>
  <c r="E63" i="2"/>
  <c r="F63" i="2"/>
  <c r="G63" i="2"/>
  <c r="H63" i="2"/>
  <c r="C64" i="2"/>
  <c r="C65" i="2"/>
  <c r="D66" i="2"/>
  <c r="E66" i="2"/>
  <c r="G66" i="2"/>
  <c r="H66" i="2"/>
  <c r="C67" i="2"/>
  <c r="C68" i="2"/>
  <c r="C62" i="2"/>
  <c r="C61" i="2"/>
  <c r="H60" i="2"/>
  <c r="G60" i="2"/>
  <c r="F60" i="2"/>
  <c r="E60" i="2"/>
  <c r="D60" i="2"/>
  <c r="F44" i="2"/>
  <c r="G44" i="2"/>
  <c r="H44" i="2"/>
  <c r="C45" i="2"/>
  <c r="F47" i="2"/>
  <c r="G47" i="2"/>
  <c r="H47" i="2"/>
  <c r="C48" i="2"/>
  <c r="C43" i="2"/>
  <c r="C42" i="2"/>
  <c r="H41" i="2"/>
  <c r="G41" i="2"/>
  <c r="F41" i="2"/>
  <c r="E41" i="2"/>
  <c r="D41" i="2"/>
  <c r="F13" i="2"/>
  <c r="G13" i="2"/>
  <c r="H13" i="2"/>
  <c r="F16" i="2"/>
  <c r="G16" i="2"/>
  <c r="H16" i="2"/>
  <c r="C17" i="2"/>
  <c r="F22" i="2"/>
  <c r="G22" i="2"/>
  <c r="H22" i="2"/>
  <c r="C23" i="2"/>
  <c r="D25" i="2"/>
  <c r="F25" i="2"/>
  <c r="G25" i="2"/>
  <c r="H25" i="2"/>
  <c r="C26" i="2"/>
  <c r="E28" i="2"/>
  <c r="F28" i="2"/>
  <c r="G28" i="2"/>
  <c r="H28" i="2"/>
  <c r="C29" i="2"/>
  <c r="F31" i="2"/>
  <c r="G31" i="2"/>
  <c r="H31" i="2"/>
  <c r="C32" i="2"/>
  <c r="C11" i="2"/>
  <c r="F10" i="2"/>
  <c r="G10" i="2"/>
  <c r="H10" i="2"/>
  <c r="C81" i="2" l="1"/>
  <c r="C79" i="2" s="1"/>
  <c r="C73" i="2"/>
  <c r="C76" i="2" s="1"/>
  <c r="C70" i="2"/>
  <c r="F90" i="2"/>
  <c r="E90" i="2"/>
  <c r="H86" i="2"/>
  <c r="C77" i="2"/>
  <c r="H90" i="2"/>
  <c r="C15" i="2"/>
  <c r="C13" i="2" s="1"/>
  <c r="E79" i="2"/>
  <c r="C21" i="2"/>
  <c r="F58" i="2"/>
  <c r="F56" i="2" s="1"/>
  <c r="G58" i="2"/>
  <c r="G91" i="2" s="1"/>
  <c r="H58" i="2"/>
  <c r="H91" i="2" s="1"/>
  <c r="E25" i="2"/>
  <c r="C57" i="2"/>
  <c r="E58" i="2"/>
  <c r="E56" i="2" s="1"/>
  <c r="H19" i="2"/>
  <c r="G19" i="2"/>
  <c r="D13" i="2"/>
  <c r="F19" i="2"/>
  <c r="E19" i="2"/>
  <c r="D19" i="2"/>
  <c r="C20" i="2"/>
  <c r="C35" i="2" s="1"/>
  <c r="H34" i="2"/>
  <c r="G34" i="2"/>
  <c r="F34" i="2"/>
  <c r="D36" i="2"/>
  <c r="G86" i="2"/>
  <c r="E36" i="2"/>
  <c r="E16" i="2"/>
  <c r="C18" i="2"/>
  <c r="C46" i="2"/>
  <c r="C44" i="2" s="1"/>
  <c r="D87" i="2"/>
  <c r="C87" i="2" s="1"/>
  <c r="C12" i="2"/>
  <c r="C10" i="2" s="1"/>
  <c r="E10" i="2"/>
  <c r="E88" i="2"/>
  <c r="C85" i="2"/>
  <c r="F86" i="2"/>
  <c r="D83" i="2"/>
  <c r="C52" i="2"/>
  <c r="C50" i="2" s="1"/>
  <c r="D28" i="2"/>
  <c r="D16" i="2"/>
  <c r="D53" i="2"/>
  <c r="G56" i="2"/>
  <c r="C60" i="2"/>
  <c r="C53" i="2"/>
  <c r="C25" i="2"/>
  <c r="D10" i="2"/>
  <c r="D44" i="2"/>
  <c r="C40" i="2"/>
  <c r="C38" i="2" s="1"/>
  <c r="C28" i="2"/>
  <c r="C49" i="2"/>
  <c r="C63" i="2"/>
  <c r="C66" i="2"/>
  <c r="C33" i="2"/>
  <c r="C31" i="2" s="1"/>
  <c r="C41" i="2"/>
  <c r="C24" i="2"/>
  <c r="C22" i="2" s="1"/>
  <c r="F91" i="2" l="1"/>
  <c r="F89" i="2" s="1"/>
  <c r="C90" i="2"/>
  <c r="D90" i="2"/>
  <c r="H56" i="2"/>
  <c r="D34" i="2"/>
  <c r="E34" i="2"/>
  <c r="E91" i="2"/>
  <c r="E89" i="2" s="1"/>
  <c r="E86" i="2"/>
  <c r="C19" i="2"/>
  <c r="D58" i="2"/>
  <c r="D56" i="2" s="1"/>
  <c r="H89" i="2"/>
  <c r="G89" i="2"/>
  <c r="C16" i="2"/>
  <c r="C36" i="2"/>
  <c r="D86" i="2"/>
  <c r="C88" i="2"/>
  <c r="C83" i="2"/>
  <c r="C47" i="2"/>
  <c r="D26" i="1"/>
  <c r="D91" i="2" l="1"/>
  <c r="C86" i="2"/>
  <c r="D89" i="2"/>
  <c r="C58" i="2"/>
  <c r="C56" i="2" s="1"/>
  <c r="C34" i="2"/>
  <c r="C91" i="2" l="1"/>
  <c r="C89" i="2" s="1"/>
</calcChain>
</file>

<file path=xl/sharedStrings.xml><?xml version="1.0" encoding="utf-8"?>
<sst xmlns="http://schemas.openxmlformats.org/spreadsheetml/2006/main" count="205" uniqueCount="94">
  <si>
    <t>всего</t>
  </si>
  <si>
    <t>об</t>
  </si>
  <si>
    <t>мб</t>
  </si>
  <si>
    <t>есть</t>
  </si>
  <si>
    <t>Муниципальное образование (район, населенный пункт)</t>
  </si>
  <si>
    <t>Наименование мероприятия</t>
  </si>
  <si>
    <t>Стоимость мероприятий                  (тыс. руб.)</t>
  </si>
  <si>
    <t>Краткое обоснование</t>
  </si>
  <si>
    <t>нет</t>
  </si>
  <si>
    <t>ИТОГО:</t>
  </si>
  <si>
    <t>Износ сетей</t>
  </si>
  <si>
    <t>Наличие проектно-сметной документации, наличие экспертизы</t>
  </si>
  <si>
    <t>Анализ существующего состояния водохозяйственного комплекса Варненского муниципального района, перечень мероприятий и прогнозные показатели их стоимости</t>
  </si>
  <si>
    <t>с.Варна</t>
  </si>
  <si>
    <t>Реконструкция 3 скважин</t>
  </si>
  <si>
    <t>Дефицит воды</t>
  </si>
  <si>
    <t xml:space="preserve">Капремонт сетей водоснабжения </t>
  </si>
  <si>
    <t>№635-ЖКХ-КР</t>
  </si>
  <si>
    <t xml:space="preserve"> Улучшение качества питьевой воды, снижение потерь воды</t>
  </si>
  <si>
    <t>Строительство водовода к с. Варна от скважин</t>
  </si>
  <si>
    <t>18км.  Обеспечение населения питьевой водой из централизованного источника</t>
  </si>
  <si>
    <t>с. Лейпциг</t>
  </si>
  <si>
    <t>Капремонт сетей водоснабжения 8,0 км</t>
  </si>
  <si>
    <t>Наружные сети водопровода</t>
  </si>
  <si>
    <t>№646/2 от 08.08.05г.</t>
  </si>
  <si>
    <t>6756 п.м. Обеспечение населения питьевой водой из централизованного источника</t>
  </si>
  <si>
    <t>п. Саламат</t>
  </si>
  <si>
    <t>№585/2 от 01.09.04г</t>
  </si>
  <si>
    <t>3494 п.м. Обеспечение населения питьевой водой из централизованного источника</t>
  </si>
  <si>
    <t>с. Николаевка</t>
  </si>
  <si>
    <t>Капремонт сетей водоснабжения 6,0км</t>
  </si>
  <si>
    <t>№364-ЖКХ-КР-223 от 14.08.2007г</t>
  </si>
  <si>
    <t>Замена устаревшего оборудования, снижение износа, улучшение качества питьевой воды, снижение потерь</t>
  </si>
  <si>
    <t>п. Дружный</t>
  </si>
  <si>
    <t>Водоснабжение</t>
  </si>
  <si>
    <t>№69/2-31/07 от 22.03.2007г</t>
  </si>
  <si>
    <t>5000п.м. Обеспечение населения питьевой водой из централизованного источника</t>
  </si>
  <si>
    <t>п. Солнце</t>
  </si>
  <si>
    <t>Капремонт сетей водоснабжения 3,5км</t>
  </si>
  <si>
    <t>№70/2-48/07 от 22.03.2007г</t>
  </si>
  <si>
    <t>4000п.м. Обеспечение населения питьевой водой из централизованного источника</t>
  </si>
  <si>
    <t>п.Новопокровка</t>
  </si>
  <si>
    <t>Капитальный ремонт поселковых водопроводных сетей</t>
  </si>
  <si>
    <t>№328-2.М.-КР</t>
  </si>
  <si>
    <t>11370 п.м. Обеспечение населения питьевой водой из централизованного источника, снижение потерь воды</t>
  </si>
  <si>
    <t>с. Кулевчи</t>
  </si>
  <si>
    <t>10000п.м. Обеспечение населения питьевой водой из централизованного источника</t>
  </si>
  <si>
    <t>с. Катенино</t>
  </si>
  <si>
    <t>с. Арчаглы-Аят</t>
  </si>
  <si>
    <t>12000п.м. Обеспечение населения питьевой водой из централизованного источника</t>
  </si>
  <si>
    <t>с. Александровка</t>
  </si>
  <si>
    <t>с. Бородиновка</t>
  </si>
  <si>
    <t>8300п.м. Обеспечение населения питьевой водой из централизованного источника</t>
  </si>
  <si>
    <t>с. Алексеевка</t>
  </si>
  <si>
    <t>с. Толсты</t>
  </si>
  <si>
    <t>7000п.м. Обеспечение населения питьевой водой из централизованного источника</t>
  </si>
  <si>
    <t>с. Красный Октябрь</t>
  </si>
  <si>
    <t>с. Казановка</t>
  </si>
  <si>
    <t>Разработка проектно-сметной документации и строительство очистных сооружений канализации (насосные станции 2 шт., напорный коллектор)</t>
  </si>
  <si>
    <t xml:space="preserve">Улучшение очистки сточных вод, применение современного оборудования </t>
  </si>
  <si>
    <t>Реконструкция сетей водоотведения</t>
  </si>
  <si>
    <t>4000п.м. Замена устаревшего оборудования, снижение износа, улучшение качества питьевой воды, снижение потерь</t>
  </si>
  <si>
    <t>Стоимость мероприятий                    (тыс. руб.)</t>
  </si>
  <si>
    <t>Итого по программе</t>
  </si>
  <si>
    <t>Итого по разделу</t>
  </si>
  <si>
    <t xml:space="preserve">Итого по разделу </t>
  </si>
  <si>
    <t>ПОДПРОГРАММА «КАПИТАЛЬНЫЙ РЕМОНТ МНОГОКВАРТИРНЫХ ДОМОВ НА ТЕРРИТОРИИ ВАРНЕНСКОГО МУНИЦИПАЛЬНОГО РАЙОНА»</t>
  </si>
  <si>
    <t>к  постановлению администрации Варненского муниципального района</t>
  </si>
  <si>
    <t xml:space="preserve">  ПОДПРОГРАММА «КОМПЛЕКСНОЕ РАЗВИТИЕ СИСТЕМ ТЕПЛОСНАБЖЕНИЯ ВАРНЕНСКОГО МУНИЦИПАЛЬНОГО РАЙОНА »</t>
  </si>
  <si>
    <t xml:space="preserve">  ПОДПРОГРАММА «КОМПЛЕКСНОЕ РАЗВИТИЕ СИСТЕМ ВОДОСНАБЖЕНИЯ ВАРНЕНСКОГО МУНИЦИПАЛЬНОГО РАЙОНА »</t>
  </si>
  <si>
    <t>Источник финан.</t>
  </si>
  <si>
    <t>Возмещение выпадающих доходов теплоснабжающим организациям</t>
  </si>
  <si>
    <t>Приложение  2</t>
  </si>
  <si>
    <t>Подготовка документации для модернизации сетей водоснабжения</t>
  </si>
  <si>
    <t>Модернизация сетей водоснабжения</t>
  </si>
  <si>
    <t>Модернизация водозаборных скважин</t>
  </si>
  <si>
    <t>Актуализация документации</t>
  </si>
  <si>
    <t>Модернизация сетей водоотведения</t>
  </si>
  <si>
    <t>Поддержка бесперебойного водоснабжения</t>
  </si>
  <si>
    <t>Модернизация систем теплоснабжения</t>
  </si>
  <si>
    <t xml:space="preserve"> Подготовка документации для модернизации теплоснабжения</t>
  </si>
  <si>
    <t>Модернизация котельных</t>
  </si>
  <si>
    <t xml:space="preserve">Модернизация оборудования </t>
  </si>
  <si>
    <t>Подготовка документации по снижению негативного воздействия на окружающую среду</t>
  </si>
  <si>
    <t>Снижение негативного воздействия на окружающую среду</t>
  </si>
  <si>
    <t xml:space="preserve">Повышение комфортности и безопасности проживания населения за счет модернизации жилищного фонда </t>
  </si>
  <si>
    <t>ПОДПРОГРАММА «ОХРАНА ОКРУЖАЮЩЕЙ СРЕДЫ МЕЖПОСЕЛЕНЧЕСКОГО ХАРАКТЕРА»</t>
  </si>
  <si>
    <t xml:space="preserve">Подготовка документации для защиты водозаборных скважин от умышленных или непреднамеренных загрязнений или аварий </t>
  </si>
  <si>
    <t xml:space="preserve">Защита водозаборных скважин от умышленных или непреднамеренных загрязнений или аварий </t>
  </si>
  <si>
    <t xml:space="preserve">  ПОДПРОГРАММА «КОМПЛЕКСНОЕ РАЗВИТИЕ СИСТЕМ ГАЗОСНАБЖЕНИЯ ВАРНЕНСКОГО МУНИЦИПАЛЬНОГО РАЙОНА »</t>
  </si>
  <si>
    <t xml:space="preserve">Техническое обслуживание газовых сетей </t>
  </si>
  <si>
    <t xml:space="preserve">Техническое обслуживание газового оборудования </t>
  </si>
  <si>
    <t>Разработка ПСД на строительство газовых сетей</t>
  </si>
  <si>
    <t xml:space="preserve">Челябинской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</si>
</sst>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Arial Cyr"/>
      <charset val="204"/>
    </font>
    <font>
      <sz val="10"/>
      <color indexed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107">
    <xf numFmtId="0" fontId="0" fillId="0" borderId="0" xfId="0"/>
    <xf numFmtId="0" fontId="19" fillId="0" borderId="10" xfId="0" applyFont="1" applyBorder="1" applyAlignment="1">
      <alignment horizontal="center" vertical="center" wrapText="1"/>
    </xf>
    <xf numFmtId="0" fontId="0" fillId="0" borderId="10" xfId="0" applyBorder="1"/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/>
    <xf numFmtId="0" fontId="19" fillId="0" borderId="10" xfId="0" applyFont="1" applyBorder="1" applyAlignment="1">
      <alignment vertical="center"/>
    </xf>
    <xf numFmtId="0" fontId="24" fillId="0" borderId="10" xfId="0" applyFont="1" applyBorder="1" applyAlignment="1">
      <alignment horizontal="center" vertical="center" wrapText="1"/>
    </xf>
    <xf numFmtId="0" fontId="25" fillId="0" borderId="10" xfId="0" applyFont="1" applyBorder="1"/>
    <xf numFmtId="0" fontId="0" fillId="0" borderId="10" xfId="0" applyFont="1" applyBorder="1"/>
    <xf numFmtId="0" fontId="26" fillId="0" borderId="10" xfId="0" applyFont="1" applyBorder="1"/>
    <xf numFmtId="0" fontId="1" fillId="0" borderId="10" xfId="0" applyFont="1" applyBorder="1"/>
    <xf numFmtId="0" fontId="27" fillId="0" borderId="10" xfId="0" applyFont="1" applyBorder="1" applyAlignment="1">
      <alignment horizontal="left" vertical="center"/>
    </xf>
    <xf numFmtId="0" fontId="0" fillId="24" borderId="10" xfId="0" applyFill="1" applyBorder="1"/>
    <xf numFmtId="0" fontId="0" fillId="25" borderId="10" xfId="0" applyFill="1" applyBorder="1"/>
    <xf numFmtId="0" fontId="0" fillId="0" borderId="16" xfId="0" applyBorder="1"/>
    <xf numFmtId="0" fontId="27" fillId="0" borderId="0" xfId="0" applyFont="1" applyBorder="1" applyAlignment="1">
      <alignment horizontal="left" vertical="center"/>
    </xf>
    <xf numFmtId="0" fontId="1" fillId="0" borderId="0" xfId="0" applyFont="1" applyBorder="1"/>
    <xf numFmtId="0" fontId="25" fillId="0" borderId="16" xfId="0" applyFont="1" applyBorder="1"/>
    <xf numFmtId="0" fontId="0" fillId="0" borderId="16" xfId="0" applyFont="1" applyBorder="1"/>
    <xf numFmtId="0" fontId="26" fillId="0" borderId="16" xfId="0" applyFont="1" applyBorder="1"/>
    <xf numFmtId="0" fontId="0" fillId="25" borderId="16" xfId="0" applyFill="1" applyBorder="1"/>
    <xf numFmtId="0" fontId="0" fillId="0" borderId="0" xfId="0" applyBorder="1"/>
    <xf numFmtId="0" fontId="25" fillId="0" borderId="0" xfId="0" applyFont="1" applyBorder="1"/>
    <xf numFmtId="0" fontId="0" fillId="0" borderId="0" xfId="0" applyFont="1" applyBorder="1"/>
    <xf numFmtId="0" fontId="26" fillId="0" borderId="0" xfId="0" applyFont="1" applyBorder="1"/>
    <xf numFmtId="0" fontId="0" fillId="25" borderId="0" xfId="0" applyFill="1" applyBorder="1"/>
    <xf numFmtId="0" fontId="20" fillId="0" borderId="10" xfId="0" applyFont="1" applyBorder="1" applyAlignment="1">
      <alignment horizontal="center" wrapText="1"/>
    </xf>
    <xf numFmtId="0" fontId="20" fillId="0" borderId="10" xfId="0" applyFont="1" applyFill="1" applyBorder="1" applyAlignment="1">
      <alignment horizontal="center" vertical="top"/>
    </xf>
    <xf numFmtId="0" fontId="19" fillId="0" borderId="10" xfId="0" applyFont="1" applyBorder="1" applyAlignment="1">
      <alignment horizontal="center" vertical="top"/>
    </xf>
    <xf numFmtId="2" fontId="20" fillId="0" borderId="10" xfId="0" applyNumberFormat="1" applyFont="1" applyFill="1" applyBorder="1" applyAlignment="1">
      <alignment horizontal="center" vertical="top" wrapText="1"/>
    </xf>
    <xf numFmtId="2" fontId="20" fillId="25" borderId="10" xfId="0" applyNumberFormat="1" applyFont="1" applyFill="1" applyBorder="1" applyAlignment="1">
      <alignment horizontal="center" vertical="top" wrapText="1"/>
    </xf>
    <xf numFmtId="2" fontId="19" fillId="25" borderId="10" xfId="0" applyNumberFormat="1" applyFont="1" applyFill="1" applyBorder="1" applyAlignment="1">
      <alignment horizontal="center" vertical="top" wrapText="1"/>
    </xf>
    <xf numFmtId="165" fontId="20" fillId="25" borderId="10" xfId="0" applyNumberFormat="1" applyFont="1" applyFill="1" applyBorder="1" applyAlignment="1">
      <alignment horizontal="center" vertical="top" wrapText="1"/>
    </xf>
    <xf numFmtId="2" fontId="19" fillId="0" borderId="10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horizontal="right"/>
    </xf>
    <xf numFmtId="0" fontId="28" fillId="0" borderId="10" xfId="0" applyFont="1" applyBorder="1" applyAlignment="1">
      <alignment horizontal="center" vertical="center" wrapText="1"/>
    </xf>
    <xf numFmtId="0" fontId="23" fillId="25" borderId="10" xfId="0" applyFont="1" applyFill="1" applyBorder="1" applyAlignment="1">
      <alignment horizontal="center"/>
    </xf>
    <xf numFmtId="0" fontId="0" fillId="0" borderId="0" xfId="0" applyBorder="1" applyAlignment="1">
      <alignment horizontal="right"/>
    </xf>
    <xf numFmtId="0" fontId="0" fillId="25" borderId="0" xfId="0" applyFill="1" applyBorder="1" applyAlignment="1">
      <alignment horizontal="right"/>
    </xf>
    <xf numFmtId="0" fontId="28" fillId="25" borderId="10" xfId="0" applyFont="1" applyFill="1" applyBorder="1" applyAlignment="1">
      <alignment horizontal="center" vertical="center" textRotation="90"/>
    </xf>
    <xf numFmtId="0" fontId="28" fillId="25" borderId="10" xfId="0" applyFont="1" applyFill="1" applyBorder="1" applyAlignment="1">
      <alignment horizontal="center" vertical="center" wrapText="1"/>
    </xf>
    <xf numFmtId="0" fontId="20" fillId="25" borderId="10" xfId="0" applyFont="1" applyFill="1" applyBorder="1" applyAlignment="1">
      <alignment horizontal="center" wrapText="1"/>
    </xf>
    <xf numFmtId="2" fontId="19" fillId="25" borderId="10" xfId="0" applyNumberFormat="1" applyFont="1" applyFill="1" applyBorder="1" applyAlignment="1">
      <alignment horizontal="center" vertical="top"/>
    </xf>
    <xf numFmtId="0" fontId="0" fillId="25" borderId="20" xfId="0" applyFill="1" applyBorder="1"/>
    <xf numFmtId="0" fontId="0" fillId="25" borderId="13" xfId="0" applyFill="1" applyBorder="1"/>
    <xf numFmtId="0" fontId="0" fillId="25" borderId="18" xfId="0" applyFill="1" applyBorder="1"/>
    <xf numFmtId="0" fontId="0" fillId="25" borderId="14" xfId="0" applyFill="1" applyBorder="1"/>
    <xf numFmtId="0" fontId="28" fillId="0" borderId="10" xfId="0" applyFont="1" applyFill="1" applyBorder="1" applyAlignment="1">
      <alignment horizontal="center" vertical="top"/>
    </xf>
    <xf numFmtId="2" fontId="28" fillId="25" borderId="10" xfId="0" applyNumberFormat="1" applyFont="1" applyFill="1" applyBorder="1" applyAlignment="1">
      <alignment horizontal="center" vertical="top" wrapText="1"/>
    </xf>
    <xf numFmtId="0" fontId="27" fillId="0" borderId="10" xfId="0" applyFont="1" applyBorder="1" applyAlignment="1">
      <alignment horizontal="center" vertical="top"/>
    </xf>
    <xf numFmtId="2" fontId="27" fillId="0" borderId="10" xfId="0" applyNumberFormat="1" applyFont="1" applyFill="1" applyBorder="1" applyAlignment="1">
      <alignment horizontal="center" vertical="top" wrapText="1"/>
    </xf>
    <xf numFmtId="2" fontId="27" fillId="25" borderId="10" xfId="0" applyNumberFormat="1" applyFont="1" applyFill="1" applyBorder="1" applyAlignment="1">
      <alignment horizontal="center" vertical="top"/>
    </xf>
    <xf numFmtId="0" fontId="27" fillId="0" borderId="11" xfId="0" applyFont="1" applyBorder="1" applyAlignment="1">
      <alignment horizontal="center" vertical="top"/>
    </xf>
    <xf numFmtId="2" fontId="27" fillId="0" borderId="11" xfId="0" applyNumberFormat="1" applyFont="1" applyFill="1" applyBorder="1" applyAlignment="1">
      <alignment horizontal="center" vertical="top" wrapText="1"/>
    </xf>
    <xf numFmtId="2" fontId="27" fillId="25" borderId="11" xfId="0" applyNumberFormat="1" applyFont="1" applyFill="1" applyBorder="1" applyAlignment="1">
      <alignment horizontal="center" vertical="top"/>
    </xf>
    <xf numFmtId="2" fontId="27" fillId="25" borderId="10" xfId="0" applyNumberFormat="1" applyFont="1" applyFill="1" applyBorder="1" applyAlignment="1">
      <alignment horizontal="center" vertical="top" wrapText="1"/>
    </xf>
    <xf numFmtId="0" fontId="28" fillId="0" borderId="10" xfId="0" applyFont="1" applyBorder="1" applyAlignment="1">
      <alignment horizontal="center" vertical="top"/>
    </xf>
    <xf numFmtId="2" fontId="28" fillId="0" borderId="10" xfId="0" applyNumberFormat="1" applyFont="1" applyFill="1" applyBorder="1" applyAlignment="1">
      <alignment horizontal="center" vertical="top" wrapText="1"/>
    </xf>
    <xf numFmtId="2" fontId="23" fillId="25" borderId="10" xfId="0" applyNumberFormat="1" applyFont="1" applyFill="1" applyBorder="1" applyAlignment="1">
      <alignment horizontal="center"/>
    </xf>
    <xf numFmtId="164" fontId="23" fillId="25" borderId="10" xfId="0" applyNumberFormat="1" applyFont="1" applyFill="1" applyBorder="1" applyAlignment="1">
      <alignment horizontal="center"/>
    </xf>
    <xf numFmtId="164" fontId="22" fillId="25" borderId="10" xfId="0" applyNumberFormat="1" applyFont="1" applyFill="1" applyBorder="1" applyAlignment="1">
      <alignment horizontal="center"/>
    </xf>
    <xf numFmtId="2" fontId="22" fillId="25" borderId="10" xfId="0" applyNumberFormat="1" applyFont="1" applyFill="1" applyBorder="1" applyAlignment="1">
      <alignment horizontal="center"/>
    </xf>
    <xf numFmtId="0" fontId="0" fillId="25" borderId="0" xfId="0" applyFill="1" applyBorder="1" applyAlignment="1">
      <alignment horizontal="right"/>
    </xf>
    <xf numFmtId="0" fontId="20" fillId="0" borderId="10" xfId="0" applyFont="1" applyBorder="1" applyAlignment="1">
      <alignment horizontal="center" vertical="top"/>
    </xf>
    <xf numFmtId="2" fontId="20" fillId="25" borderId="10" xfId="0" applyNumberFormat="1" applyFont="1" applyFill="1" applyBorder="1" applyAlignment="1">
      <alignment horizontal="center" vertical="top"/>
    </xf>
    <xf numFmtId="2" fontId="0" fillId="0" borderId="0" xfId="0" applyNumberFormat="1" applyFont="1" applyBorder="1"/>
    <xf numFmtId="2" fontId="0" fillId="25" borderId="0" xfId="0" applyNumberFormat="1" applyFill="1" applyBorder="1"/>
    <xf numFmtId="2" fontId="0" fillId="0" borderId="0" xfId="0" applyNumberFormat="1" applyBorder="1"/>
    <xf numFmtId="0" fontId="19" fillId="0" borderId="10" xfId="0" applyFont="1" applyBorder="1" applyAlignment="1">
      <alignment horizontal="center" vertical="center" wrapText="1"/>
    </xf>
    <xf numFmtId="0" fontId="22" fillId="0" borderId="17" xfId="0" applyFont="1" applyBorder="1" applyAlignment="1">
      <alignment vertical="center" wrapText="1"/>
    </xf>
    <xf numFmtId="0" fontId="22" fillId="0" borderId="19" xfId="0" applyFont="1" applyBorder="1" applyAlignment="1">
      <alignment vertical="center" wrapText="1"/>
    </xf>
    <xf numFmtId="0" fontId="23" fillId="25" borderId="10" xfId="0" applyFont="1" applyFill="1" applyBorder="1" applyAlignment="1">
      <alignment horizontal="center" vertical="center"/>
    </xf>
    <xf numFmtId="0" fontId="23" fillId="0" borderId="17" xfId="0" applyFont="1" applyBorder="1" applyAlignment="1">
      <alignment vertical="center" wrapText="1"/>
    </xf>
    <xf numFmtId="0" fontId="23" fillId="0" borderId="19" xfId="0" applyFont="1" applyBorder="1" applyAlignment="1">
      <alignment vertical="center" wrapText="1"/>
    </xf>
    <xf numFmtId="0" fontId="28" fillId="25" borderId="17" xfId="0" applyFont="1" applyFill="1" applyBorder="1" applyAlignment="1">
      <alignment horizontal="left" vertical="center" wrapText="1"/>
    </xf>
    <xf numFmtId="0" fontId="28" fillId="25" borderId="19" xfId="0" applyFont="1" applyFill="1" applyBorder="1" applyAlignment="1">
      <alignment horizontal="left" vertical="center" wrapText="1"/>
    </xf>
    <xf numFmtId="0" fontId="28" fillId="25" borderId="11" xfId="0" applyFont="1" applyFill="1" applyBorder="1" applyAlignment="1">
      <alignment horizontal="center" vertical="center" wrapText="1"/>
    </xf>
    <xf numFmtId="0" fontId="28" fillId="25" borderId="12" xfId="0" applyFont="1" applyFill="1" applyBorder="1" applyAlignment="1">
      <alignment horizontal="center" vertical="center" wrapText="1"/>
    </xf>
    <xf numFmtId="0" fontId="28" fillId="25" borderId="13" xfId="0" applyFont="1" applyFill="1" applyBorder="1" applyAlignment="1">
      <alignment horizontal="center" vertical="center" wrapText="1"/>
    </xf>
    <xf numFmtId="0" fontId="22" fillId="25" borderId="11" xfId="0" applyFont="1" applyFill="1" applyBorder="1" applyAlignment="1">
      <alignment horizontal="left" vertical="center" wrapText="1"/>
    </xf>
    <xf numFmtId="0" fontId="22" fillId="25" borderId="12" xfId="0" applyFont="1" applyFill="1" applyBorder="1" applyAlignment="1">
      <alignment horizontal="left" vertical="center" wrapText="1"/>
    </xf>
    <xf numFmtId="0" fontId="22" fillId="25" borderId="13" xfId="0" applyFont="1" applyFill="1" applyBorder="1" applyAlignment="1">
      <alignment horizontal="left" vertical="center" wrapText="1"/>
    </xf>
    <xf numFmtId="0" fontId="27" fillId="25" borderId="11" xfId="0" applyFont="1" applyFill="1" applyBorder="1" applyAlignment="1">
      <alignment horizontal="left" vertical="center" wrapText="1"/>
    </xf>
    <xf numFmtId="0" fontId="27" fillId="25" borderId="12" xfId="0" applyFont="1" applyFill="1" applyBorder="1" applyAlignment="1">
      <alignment horizontal="left" vertical="center" wrapText="1"/>
    </xf>
    <xf numFmtId="0" fontId="20" fillId="25" borderId="14" xfId="0" applyFont="1" applyFill="1" applyBorder="1" applyAlignment="1">
      <alignment horizontal="center" vertical="center" wrapText="1"/>
    </xf>
    <xf numFmtId="0" fontId="20" fillId="25" borderId="15" xfId="0" applyFont="1" applyFill="1" applyBorder="1" applyAlignment="1">
      <alignment horizontal="center" vertical="center" wrapText="1"/>
    </xf>
    <xf numFmtId="0" fontId="20" fillId="25" borderId="16" xfId="0" applyFont="1" applyFill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0" fillId="25" borderId="0" xfId="0" applyFill="1" applyBorder="1" applyAlignment="1">
      <alignment horizontal="right"/>
    </xf>
    <xf numFmtId="0" fontId="22" fillId="25" borderId="11" xfId="0" applyFont="1" applyFill="1" applyBorder="1" applyAlignment="1">
      <alignment vertical="center" wrapText="1"/>
    </xf>
    <xf numFmtId="0" fontId="22" fillId="25" borderId="12" xfId="0" applyFont="1" applyFill="1" applyBorder="1" applyAlignment="1">
      <alignment vertical="center" wrapText="1"/>
    </xf>
    <xf numFmtId="0" fontId="0" fillId="0" borderId="0" xfId="0" applyBorder="1" applyAlignment="1">
      <alignment horizontal="right"/>
    </xf>
    <xf numFmtId="0" fontId="28" fillId="25" borderId="10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 wrapText="1"/>
    </xf>
    <xf numFmtId="0" fontId="22" fillId="25" borderId="10" xfId="0" applyFont="1" applyFill="1" applyBorder="1" applyAlignment="1">
      <alignment vertical="center" wrapText="1"/>
    </xf>
    <xf numFmtId="0" fontId="22" fillId="0" borderId="10" xfId="0" applyFont="1" applyBorder="1" applyAlignment="1">
      <alignment vertical="center" wrapText="1"/>
    </xf>
    <xf numFmtId="0" fontId="22" fillId="25" borderId="11" xfId="0" applyFont="1" applyFill="1" applyBorder="1" applyAlignment="1">
      <alignment horizontal="center" vertical="center" wrapText="1"/>
    </xf>
    <xf numFmtId="0" fontId="22" fillId="25" borderId="12" xfId="0" applyFont="1" applyFill="1" applyBorder="1" applyAlignment="1">
      <alignment horizontal="center" vertical="center" wrapText="1"/>
    </xf>
    <xf numFmtId="0" fontId="22" fillId="25" borderId="13" xfId="0" applyFont="1" applyFill="1" applyBorder="1" applyAlignment="1">
      <alignment horizontal="center" vertical="center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view="pageBreakPreview" topLeftCell="A10" zoomScale="95" zoomScaleSheetLayoutView="95" workbookViewId="0">
      <selection sqref="A1:E26"/>
    </sheetView>
  </sheetViews>
  <sheetFormatPr defaultColWidth="9.140625" defaultRowHeight="12.75" x14ac:dyDescent="0.2"/>
  <cols>
    <col min="1" max="1" width="20.7109375" style="3" customWidth="1"/>
    <col min="2" max="2" width="60.7109375" style="3" customWidth="1"/>
    <col min="3" max="3" width="15.7109375" style="5" customWidth="1"/>
    <col min="4" max="4" width="15.7109375" style="4" customWidth="1"/>
    <col min="5" max="5" width="42" style="3" customWidth="1"/>
    <col min="6" max="6" width="21.7109375" style="4" customWidth="1"/>
    <col min="7" max="16384" width="9.140625" style="4"/>
  </cols>
  <sheetData>
    <row r="1" spans="1:5" s="6" customFormat="1" ht="30" customHeight="1" x14ac:dyDescent="0.2">
      <c r="A1" s="68" t="s">
        <v>12</v>
      </c>
      <c r="B1" s="68"/>
      <c r="C1" s="68"/>
      <c r="D1" s="68"/>
      <c r="E1" s="68"/>
    </row>
    <row r="2" spans="1:5" s="6" customFormat="1" ht="76.5" x14ac:dyDescent="0.2">
      <c r="A2" s="1" t="s">
        <v>4</v>
      </c>
      <c r="B2" s="1" t="s">
        <v>5</v>
      </c>
      <c r="C2" s="1" t="s">
        <v>11</v>
      </c>
      <c r="D2" s="1" t="s">
        <v>6</v>
      </c>
      <c r="E2" s="1" t="s">
        <v>7</v>
      </c>
    </row>
    <row r="3" spans="1:5" s="6" customFormat="1" x14ac:dyDescent="0.2">
      <c r="A3" s="1">
        <v>1</v>
      </c>
      <c r="B3" s="1">
        <v>2</v>
      </c>
      <c r="C3" s="1">
        <v>3</v>
      </c>
      <c r="D3" s="1">
        <v>4</v>
      </c>
      <c r="E3" s="1">
        <v>5</v>
      </c>
    </row>
    <row r="4" spans="1:5" s="6" customFormat="1" x14ac:dyDescent="0.2">
      <c r="A4" s="1" t="s">
        <v>13</v>
      </c>
      <c r="B4" s="1" t="s">
        <v>14</v>
      </c>
      <c r="C4" s="1" t="s">
        <v>3</v>
      </c>
      <c r="D4" s="1">
        <v>4950</v>
      </c>
      <c r="E4" s="1" t="s">
        <v>15</v>
      </c>
    </row>
    <row r="5" spans="1:5" s="6" customFormat="1" ht="25.5" x14ac:dyDescent="0.2">
      <c r="A5" s="1" t="s">
        <v>13</v>
      </c>
      <c r="B5" s="1" t="s">
        <v>16</v>
      </c>
      <c r="C5" s="1" t="s">
        <v>17</v>
      </c>
      <c r="D5" s="1">
        <v>9865.2999999999993</v>
      </c>
      <c r="E5" s="1" t="s">
        <v>18</v>
      </c>
    </row>
    <row r="6" spans="1:5" s="6" customFormat="1" ht="25.5" x14ac:dyDescent="0.2">
      <c r="A6" s="1" t="s">
        <v>13</v>
      </c>
      <c r="B6" s="1" t="s">
        <v>19</v>
      </c>
      <c r="C6" s="1" t="s">
        <v>8</v>
      </c>
      <c r="D6" s="1">
        <v>56000</v>
      </c>
      <c r="E6" s="1" t="s">
        <v>20</v>
      </c>
    </row>
    <row r="7" spans="1:5" s="6" customFormat="1" x14ac:dyDescent="0.2">
      <c r="A7" s="1" t="s">
        <v>21</v>
      </c>
      <c r="B7" s="1" t="s">
        <v>22</v>
      </c>
      <c r="C7" s="1" t="s">
        <v>8</v>
      </c>
      <c r="D7" s="1">
        <v>5678</v>
      </c>
      <c r="E7" s="1" t="s">
        <v>10</v>
      </c>
    </row>
    <row r="8" spans="1:5" s="6" customFormat="1" ht="25.5" x14ac:dyDescent="0.2">
      <c r="A8" s="1" t="s">
        <v>21</v>
      </c>
      <c r="B8" s="1" t="s">
        <v>23</v>
      </c>
      <c r="C8" s="1" t="s">
        <v>24</v>
      </c>
      <c r="D8" s="1">
        <v>12527</v>
      </c>
      <c r="E8" s="1" t="s">
        <v>25</v>
      </c>
    </row>
    <row r="9" spans="1:5" s="6" customFormat="1" ht="25.5" x14ac:dyDescent="0.2">
      <c r="A9" s="1" t="s">
        <v>26</v>
      </c>
      <c r="B9" s="1" t="s">
        <v>23</v>
      </c>
      <c r="C9" s="1" t="s">
        <v>27</v>
      </c>
      <c r="D9" s="1">
        <v>8560</v>
      </c>
      <c r="E9" s="1" t="s">
        <v>28</v>
      </c>
    </row>
    <row r="10" spans="1:5" s="6" customFormat="1" ht="38.25" x14ac:dyDescent="0.2">
      <c r="A10" s="1" t="s">
        <v>29</v>
      </c>
      <c r="B10" s="1" t="s">
        <v>30</v>
      </c>
      <c r="C10" s="1" t="s">
        <v>31</v>
      </c>
      <c r="D10" s="1">
        <v>10931</v>
      </c>
      <c r="E10" s="1" t="s">
        <v>32</v>
      </c>
    </row>
    <row r="11" spans="1:5" s="6" customFormat="1" ht="25.5" x14ac:dyDescent="0.2">
      <c r="A11" s="1" t="s">
        <v>33</v>
      </c>
      <c r="B11" s="1" t="s">
        <v>34</v>
      </c>
      <c r="C11" s="1" t="s">
        <v>35</v>
      </c>
      <c r="D11" s="1">
        <v>7162.3</v>
      </c>
      <c r="E11" s="1" t="s">
        <v>36</v>
      </c>
    </row>
    <row r="12" spans="1:5" s="6" customFormat="1" x14ac:dyDescent="0.2">
      <c r="A12" s="1" t="s">
        <v>37</v>
      </c>
      <c r="B12" s="1" t="s">
        <v>38</v>
      </c>
      <c r="C12" s="1" t="s">
        <v>8</v>
      </c>
      <c r="D12" s="1">
        <v>3186</v>
      </c>
      <c r="E12" s="1" t="s">
        <v>10</v>
      </c>
    </row>
    <row r="13" spans="1:5" s="6" customFormat="1" ht="25.5" x14ac:dyDescent="0.2">
      <c r="A13" s="1" t="s">
        <v>37</v>
      </c>
      <c r="B13" s="1" t="s">
        <v>34</v>
      </c>
      <c r="C13" s="1" t="s">
        <v>39</v>
      </c>
      <c r="D13" s="1">
        <v>5617.5</v>
      </c>
      <c r="E13" s="1" t="s">
        <v>40</v>
      </c>
    </row>
    <row r="14" spans="1:5" s="6" customFormat="1" ht="38.25" x14ac:dyDescent="0.2">
      <c r="A14" s="1" t="s">
        <v>41</v>
      </c>
      <c r="B14" s="1" t="s">
        <v>42</v>
      </c>
      <c r="C14" s="1" t="s">
        <v>43</v>
      </c>
      <c r="D14" s="1">
        <v>23104.400000000001</v>
      </c>
      <c r="E14" s="1" t="s">
        <v>44</v>
      </c>
    </row>
    <row r="15" spans="1:5" s="6" customFormat="1" ht="25.5" x14ac:dyDescent="0.2">
      <c r="A15" s="1" t="s">
        <v>45</v>
      </c>
      <c r="B15" s="1" t="s">
        <v>34</v>
      </c>
      <c r="C15" s="1" t="s">
        <v>8</v>
      </c>
      <c r="D15" s="1">
        <v>12000</v>
      </c>
      <c r="E15" s="1" t="s">
        <v>46</v>
      </c>
    </row>
    <row r="16" spans="1:5" s="6" customFormat="1" ht="25.5" x14ac:dyDescent="0.2">
      <c r="A16" s="1" t="s">
        <v>47</v>
      </c>
      <c r="B16" s="1" t="s">
        <v>34</v>
      </c>
      <c r="C16" s="1" t="s">
        <v>8</v>
      </c>
      <c r="D16" s="1">
        <v>12000</v>
      </c>
      <c r="E16" s="1" t="s">
        <v>46</v>
      </c>
    </row>
    <row r="17" spans="1:5" s="6" customFormat="1" ht="25.5" x14ac:dyDescent="0.2">
      <c r="A17" s="1" t="s">
        <v>48</v>
      </c>
      <c r="B17" s="1" t="s">
        <v>34</v>
      </c>
      <c r="C17" s="1" t="s">
        <v>8</v>
      </c>
      <c r="D17" s="1">
        <v>15000</v>
      </c>
      <c r="E17" s="1" t="s">
        <v>49</v>
      </c>
    </row>
    <row r="18" spans="1:5" s="6" customFormat="1" ht="25.5" x14ac:dyDescent="0.2">
      <c r="A18" s="1" t="s">
        <v>50</v>
      </c>
      <c r="B18" s="1" t="s">
        <v>34</v>
      </c>
      <c r="C18" s="1" t="s">
        <v>8</v>
      </c>
      <c r="D18" s="1">
        <v>6000</v>
      </c>
      <c r="E18" s="1" t="s">
        <v>36</v>
      </c>
    </row>
    <row r="19" spans="1:5" s="6" customFormat="1" ht="24.75" customHeight="1" x14ac:dyDescent="0.2">
      <c r="A19" s="1" t="s">
        <v>51</v>
      </c>
      <c r="B19" s="1" t="s">
        <v>34</v>
      </c>
      <c r="C19" s="1" t="s">
        <v>8</v>
      </c>
      <c r="D19" s="1">
        <v>10000</v>
      </c>
      <c r="E19" s="1" t="s">
        <v>52</v>
      </c>
    </row>
    <row r="20" spans="1:5" s="6" customFormat="1" ht="31.5" customHeight="1" x14ac:dyDescent="0.2">
      <c r="A20" s="1" t="s">
        <v>53</v>
      </c>
      <c r="B20" s="1" t="s">
        <v>34</v>
      </c>
      <c r="C20" s="1" t="s">
        <v>8</v>
      </c>
      <c r="D20" s="1">
        <v>15000</v>
      </c>
      <c r="E20" s="1" t="s">
        <v>49</v>
      </c>
    </row>
    <row r="21" spans="1:5" s="6" customFormat="1" ht="25.5" x14ac:dyDescent="0.2">
      <c r="A21" s="1" t="s">
        <v>54</v>
      </c>
      <c r="B21" s="1" t="s">
        <v>34</v>
      </c>
      <c r="C21" s="1" t="s">
        <v>8</v>
      </c>
      <c r="D21" s="1">
        <v>8000</v>
      </c>
      <c r="E21" s="1" t="s">
        <v>55</v>
      </c>
    </row>
    <row r="22" spans="1:5" s="6" customFormat="1" ht="25.5" x14ac:dyDescent="0.2">
      <c r="A22" s="1" t="s">
        <v>56</v>
      </c>
      <c r="B22" s="1" t="s">
        <v>34</v>
      </c>
      <c r="C22" s="1" t="s">
        <v>8</v>
      </c>
      <c r="D22" s="1">
        <v>15000</v>
      </c>
      <c r="E22" s="1" t="s">
        <v>49</v>
      </c>
    </row>
    <row r="23" spans="1:5" s="6" customFormat="1" ht="25.5" x14ac:dyDescent="0.2">
      <c r="A23" s="1" t="s">
        <v>57</v>
      </c>
      <c r="B23" s="1" t="s">
        <v>34</v>
      </c>
      <c r="C23" s="1" t="s">
        <v>8</v>
      </c>
      <c r="D23" s="1">
        <v>10000</v>
      </c>
      <c r="E23" s="1" t="s">
        <v>52</v>
      </c>
    </row>
    <row r="24" spans="1:5" s="6" customFormat="1" ht="38.25" x14ac:dyDescent="0.2">
      <c r="A24" s="1" t="s">
        <v>13</v>
      </c>
      <c r="B24" s="1" t="s">
        <v>58</v>
      </c>
      <c r="C24" s="1" t="s">
        <v>8</v>
      </c>
      <c r="D24" s="1">
        <v>80000</v>
      </c>
      <c r="E24" s="1" t="s">
        <v>59</v>
      </c>
    </row>
    <row r="25" spans="1:5" s="6" customFormat="1" ht="38.25" x14ac:dyDescent="0.2">
      <c r="A25" s="1" t="s">
        <v>13</v>
      </c>
      <c r="B25" s="1" t="s">
        <v>60</v>
      </c>
      <c r="C25" s="1" t="s">
        <v>8</v>
      </c>
      <c r="D25" s="1">
        <v>7000</v>
      </c>
      <c r="E25" s="1" t="s">
        <v>61</v>
      </c>
    </row>
    <row r="26" spans="1:5" s="6" customFormat="1" x14ac:dyDescent="0.2">
      <c r="A26" s="1" t="s">
        <v>9</v>
      </c>
      <c r="B26" s="1"/>
      <c r="C26" s="1"/>
      <c r="D26" s="1">
        <f>SUM(D4,D5,D6,D7,D8,D9,D10,D11,D12,D13,D14,D15,D16,D17,D18,D19,D20,D21,D22,D23,,D24,D25)</f>
        <v>337581.5</v>
      </c>
      <c r="E26" s="1"/>
    </row>
    <row r="27" spans="1:5" s="1" customFormat="1" x14ac:dyDescent="0.2"/>
  </sheetData>
  <customSheetViews>
    <customSheetView guid="{5BA3B245-EF19-47D9-A019-71BE180A3C5D}" scale="60" showPageBreaks="1" fitToPage="1" printArea="1" view="pageBreakPreview" topLeftCell="A7">
      <selection sqref="A1:IV65536"/>
      <pageMargins left="0.74803149606299213" right="0.74803149606299213" top="0.98425196850393704" bottom="0.98425196850393704" header="0.51181102362204722" footer="0.51181102362204722"/>
      <printOptions horizontalCentered="1"/>
      <pageSetup paperSize="9" scale="86" firstPageNumber="33" fitToHeight="0" orientation="landscape" useFirstPageNumber="1" r:id="rId1"/>
      <headerFooter alignWithMargins="0">
        <oddFooter>&amp;R&amp;P</oddFooter>
      </headerFooter>
    </customSheetView>
    <customSheetView guid="{45424CF5-BCAC-4C9C-B429-A07126B5A9DA}" scale="60" showPageBreaks="1" fitToPage="1" printArea="1" view="pageBreakPreview" topLeftCell="A7">
      <selection sqref="A1:IV65536"/>
      <pageMargins left="0.74803149606299213" right="0.74803149606299213" top="0.98425196850393704" bottom="0.98425196850393704" header="0.51181102362204722" footer="0.51181102362204722"/>
      <printOptions horizontalCentered="1"/>
      <pageSetup paperSize="9" scale="85" firstPageNumber="33" fitToHeight="0" orientation="landscape" useFirstPageNumber="1" r:id="rId2"/>
      <headerFooter alignWithMargins="0">
        <oddFooter>&amp;R&amp;P</oddFooter>
      </headerFooter>
    </customSheetView>
  </customSheetViews>
  <mergeCells count="1">
    <mergeCell ref="A1:E1"/>
  </mergeCells>
  <phoneticPr fontId="21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5" firstPageNumber="33" fitToHeight="0" orientation="landscape" useFirstPageNumber="1" r:id="rId3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B747"/>
  <sheetViews>
    <sheetView tabSelected="1" topLeftCell="A39" zoomScale="84" zoomScaleNormal="84" zoomScaleSheetLayoutView="100" zoomScalePageLayoutView="75" workbookViewId="0">
      <selection activeCell="F53" sqref="F53"/>
    </sheetView>
  </sheetViews>
  <sheetFormatPr defaultColWidth="9.140625" defaultRowHeight="15" x14ac:dyDescent="0.2"/>
  <cols>
    <col min="1" max="1" width="39.85546875" style="11" customWidth="1"/>
    <col min="2" max="2" width="15.140625" style="10" customWidth="1"/>
    <col min="3" max="3" width="14.28515625" style="10" customWidth="1"/>
    <col min="4" max="7" width="12.28515625" style="13" customWidth="1"/>
    <col min="8" max="8" width="12.28515625" style="46" customWidth="1"/>
    <col min="9" max="187" width="9.140625" style="21"/>
    <col min="188" max="188" width="9.140625" style="14"/>
    <col min="189" max="16384" width="9.140625" style="2"/>
  </cols>
  <sheetData>
    <row r="1" spans="1:188" x14ac:dyDescent="0.2">
      <c r="A1" s="15"/>
      <c r="B1" s="16"/>
      <c r="C1" s="16"/>
      <c r="D1" s="90" t="s">
        <v>72</v>
      </c>
      <c r="E1" s="90"/>
      <c r="F1" s="90"/>
      <c r="G1" s="90"/>
      <c r="H1" s="90"/>
    </row>
    <row r="2" spans="1:188" x14ac:dyDescent="0.2">
      <c r="A2" s="15"/>
      <c r="B2" s="93" t="s">
        <v>67</v>
      </c>
      <c r="C2" s="93"/>
      <c r="D2" s="93"/>
      <c r="E2" s="93"/>
      <c r="F2" s="93"/>
      <c r="G2" s="93"/>
      <c r="H2" s="93"/>
    </row>
    <row r="3" spans="1:188" x14ac:dyDescent="0.2">
      <c r="A3" s="15"/>
      <c r="B3" s="93" t="s">
        <v>93</v>
      </c>
      <c r="C3" s="93"/>
      <c r="D3" s="93"/>
      <c r="E3" s="93"/>
      <c r="F3" s="93"/>
      <c r="G3" s="93"/>
      <c r="H3" s="93"/>
    </row>
    <row r="4" spans="1:188" x14ac:dyDescent="0.2">
      <c r="A4" s="15"/>
      <c r="B4" s="37"/>
      <c r="C4" s="37"/>
      <c r="D4" s="37"/>
      <c r="E4" s="62"/>
      <c r="F4" s="37"/>
      <c r="G4" s="37"/>
      <c r="H4" s="37"/>
    </row>
    <row r="5" spans="1:188" x14ac:dyDescent="0.2">
      <c r="A5" s="15"/>
      <c r="B5" s="34"/>
      <c r="C5" s="34"/>
      <c r="D5" s="38"/>
      <c r="E5" s="62"/>
      <c r="F5" s="38"/>
      <c r="G5" s="38"/>
      <c r="H5" s="38"/>
    </row>
    <row r="6" spans="1:188" s="7" customFormat="1" ht="35.25" customHeight="1" x14ac:dyDescent="0.2">
      <c r="A6" s="97" t="s">
        <v>5</v>
      </c>
      <c r="B6" s="97" t="s">
        <v>62</v>
      </c>
      <c r="C6" s="97"/>
      <c r="D6" s="94"/>
      <c r="E6" s="94"/>
      <c r="F6" s="94"/>
      <c r="G6" s="94"/>
      <c r="H6" s="94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17"/>
    </row>
    <row r="7" spans="1:188" s="7" customFormat="1" ht="33.75" customHeight="1" x14ac:dyDescent="0.2">
      <c r="A7" s="97"/>
      <c r="B7" s="35" t="s">
        <v>70</v>
      </c>
      <c r="C7" s="35" t="s">
        <v>0</v>
      </c>
      <c r="D7" s="39">
        <v>2021</v>
      </c>
      <c r="E7" s="39">
        <v>2022</v>
      </c>
      <c r="F7" s="39">
        <v>2023</v>
      </c>
      <c r="G7" s="39">
        <v>2024</v>
      </c>
      <c r="H7" s="39">
        <v>2025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17"/>
    </row>
    <row r="8" spans="1:188" s="8" customFormat="1" ht="14.25" x14ac:dyDescent="0.2">
      <c r="A8" s="35">
        <v>1</v>
      </c>
      <c r="B8" s="26">
        <v>2</v>
      </c>
      <c r="C8" s="35">
        <v>3</v>
      </c>
      <c r="D8" s="40">
        <v>5</v>
      </c>
      <c r="E8" s="41">
        <v>6</v>
      </c>
      <c r="F8" s="40">
        <v>7</v>
      </c>
      <c r="G8" s="41">
        <v>8</v>
      </c>
      <c r="H8" s="40">
        <v>9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18"/>
    </row>
    <row r="9" spans="1:188" s="8" customFormat="1" ht="33.75" customHeight="1" x14ac:dyDescent="0.2">
      <c r="A9" s="98" t="s">
        <v>69</v>
      </c>
      <c r="B9" s="99"/>
      <c r="C9" s="99"/>
      <c r="D9" s="99"/>
      <c r="E9" s="99"/>
      <c r="F9" s="99"/>
      <c r="G9" s="99"/>
      <c r="H9" s="100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18"/>
    </row>
    <row r="10" spans="1:188" s="8" customFormat="1" ht="21" customHeight="1" x14ac:dyDescent="0.2">
      <c r="A10" s="95" t="s">
        <v>73</v>
      </c>
      <c r="B10" s="47" t="s">
        <v>0</v>
      </c>
      <c r="C10" s="48">
        <f>C11+C12</f>
        <v>5679.7830000000004</v>
      </c>
      <c r="D10" s="48">
        <f t="shared" ref="D10:H10" si="0">D11+D12</f>
        <v>1180.4690000000001</v>
      </c>
      <c r="E10" s="48">
        <f t="shared" si="0"/>
        <v>2545.328</v>
      </c>
      <c r="F10" s="48">
        <f t="shared" si="0"/>
        <v>1953.9860000000001</v>
      </c>
      <c r="G10" s="48">
        <f t="shared" si="0"/>
        <v>0</v>
      </c>
      <c r="H10" s="48">
        <f t="shared" si="0"/>
        <v>0</v>
      </c>
      <c r="I10" s="23"/>
      <c r="J10" s="65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3"/>
      <c r="GB10" s="23"/>
      <c r="GC10" s="23"/>
      <c r="GD10" s="23"/>
      <c r="GE10" s="23"/>
      <c r="GF10" s="18"/>
    </row>
    <row r="11" spans="1:188" s="8" customFormat="1" ht="21" customHeight="1" x14ac:dyDescent="0.2">
      <c r="A11" s="96"/>
      <c r="B11" s="49" t="s">
        <v>1</v>
      </c>
      <c r="C11" s="50">
        <f>D11+E11+F11+G11+H11</f>
        <v>0</v>
      </c>
      <c r="D11" s="51"/>
      <c r="E11" s="51"/>
      <c r="F11" s="51"/>
      <c r="G11" s="51"/>
      <c r="H11" s="51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3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18"/>
    </row>
    <row r="12" spans="1:188" s="8" customFormat="1" ht="21" customHeight="1" x14ac:dyDescent="0.2">
      <c r="A12" s="96"/>
      <c r="B12" s="49" t="s">
        <v>2</v>
      </c>
      <c r="C12" s="50">
        <f>D12+E12+F12+G12+H12</f>
        <v>5679.7830000000004</v>
      </c>
      <c r="D12" s="51">
        <f>35.7+10.04+144.956+989.773</f>
        <v>1180.4690000000001</v>
      </c>
      <c r="E12" s="51">
        <v>2545.328</v>
      </c>
      <c r="F12" s="51">
        <v>1953.9860000000001</v>
      </c>
      <c r="G12" s="51"/>
      <c r="H12" s="51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I12" s="23"/>
      <c r="EJ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E12" s="23"/>
      <c r="GF12" s="18"/>
    </row>
    <row r="13" spans="1:188" s="9" customFormat="1" ht="21" customHeight="1" x14ac:dyDescent="0.2">
      <c r="A13" s="91" t="s">
        <v>74</v>
      </c>
      <c r="B13" s="47" t="s">
        <v>0</v>
      </c>
      <c r="C13" s="48">
        <f t="shared" ref="C13:H13" si="1">C14+C15</f>
        <v>18559.559000000001</v>
      </c>
      <c r="D13" s="48">
        <f t="shared" si="1"/>
        <v>8223.5060000000012</v>
      </c>
      <c r="E13" s="48">
        <f t="shared" si="1"/>
        <v>6383.7829999999994</v>
      </c>
      <c r="F13" s="48">
        <f t="shared" si="1"/>
        <v>3952.27</v>
      </c>
      <c r="G13" s="48">
        <f t="shared" si="1"/>
        <v>0</v>
      </c>
      <c r="H13" s="48">
        <f t="shared" si="1"/>
        <v>0</v>
      </c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19"/>
    </row>
    <row r="14" spans="1:188" s="9" customFormat="1" ht="21" customHeight="1" x14ac:dyDescent="0.2">
      <c r="A14" s="92"/>
      <c r="B14" s="49" t="s">
        <v>1</v>
      </c>
      <c r="C14" s="50">
        <f t="shared" ref="C14:C15" si="2">D14+E14+F14+G14+H14</f>
        <v>0</v>
      </c>
      <c r="D14" s="51"/>
      <c r="E14" s="51"/>
      <c r="F14" s="51"/>
      <c r="G14" s="51"/>
      <c r="H14" s="51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19"/>
    </row>
    <row r="15" spans="1:188" s="9" customFormat="1" ht="21" customHeight="1" x14ac:dyDescent="0.2">
      <c r="A15" s="92"/>
      <c r="B15" s="49" t="s">
        <v>2</v>
      </c>
      <c r="C15" s="50">
        <f t="shared" si="2"/>
        <v>18559.559000000001</v>
      </c>
      <c r="D15" s="51">
        <f>33.506+465.98+235.917+10.751+63.355+5.973+32.098+526.442+55.13+70.938+24.437+19.736+31.583+4.738+33.301+37.482+201.637+336.554+83.958+24.006+16.531+215.701+53+368.278+25.018+8.799+7.723+7859.024-470.3-2157.79</f>
        <v>8223.5060000000012</v>
      </c>
      <c r="E15" s="51">
        <f>44.158+27.589+168.918+19.157+183.958+6.27+46.073+12.085+17.574+59.777+1272.664-624.894+5150.454</f>
        <v>6383.7829999999994</v>
      </c>
      <c r="F15" s="51">
        <f>2000+1502.27+450</f>
        <v>3952.27</v>
      </c>
      <c r="G15" s="51"/>
      <c r="H15" s="51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19"/>
    </row>
    <row r="16" spans="1:188" s="9" customFormat="1" ht="21" customHeight="1" x14ac:dyDescent="0.2">
      <c r="A16" s="69" t="s">
        <v>75</v>
      </c>
      <c r="B16" s="47" t="s">
        <v>0</v>
      </c>
      <c r="C16" s="48">
        <f t="shared" ref="C16:H16" si="3">C17+C18</f>
        <v>3827.2249999999999</v>
      </c>
      <c r="D16" s="48">
        <f t="shared" si="3"/>
        <v>2157.7929999999997</v>
      </c>
      <c r="E16" s="48">
        <f t="shared" si="3"/>
        <v>1343.8040000000001</v>
      </c>
      <c r="F16" s="48">
        <f t="shared" si="3"/>
        <v>325.62799999999999</v>
      </c>
      <c r="G16" s="48">
        <f t="shared" si="3"/>
        <v>0</v>
      </c>
      <c r="H16" s="48">
        <f t="shared" si="3"/>
        <v>0</v>
      </c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19"/>
    </row>
    <row r="17" spans="1:704" s="9" customFormat="1" ht="21" customHeight="1" x14ac:dyDescent="0.2">
      <c r="A17" s="70"/>
      <c r="B17" s="49" t="s">
        <v>1</v>
      </c>
      <c r="C17" s="50">
        <f t="shared" ref="C17:C18" si="4">D17+E17+F17+G17+H17</f>
        <v>0</v>
      </c>
      <c r="D17" s="51"/>
      <c r="E17" s="51"/>
      <c r="F17" s="51"/>
      <c r="G17" s="51"/>
      <c r="H17" s="51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19"/>
    </row>
    <row r="18" spans="1:704" s="9" customFormat="1" ht="21" customHeight="1" x14ac:dyDescent="0.2">
      <c r="A18" s="70"/>
      <c r="B18" s="52" t="s">
        <v>2</v>
      </c>
      <c r="C18" s="53">
        <f t="shared" si="4"/>
        <v>3827.2249999999999</v>
      </c>
      <c r="D18" s="54">
        <f>28.653+79.076+11.078+11.518+7.076+71.386+3.173+48.31+36.255+68.755+1792.513</f>
        <v>2157.7929999999997</v>
      </c>
      <c r="E18" s="54">
        <f>79.777+48.56+120.347+48.56+46.56+1000</f>
        <v>1343.8040000000001</v>
      </c>
      <c r="F18" s="54">
        <v>325.62799999999999</v>
      </c>
      <c r="G18" s="54"/>
      <c r="H18" s="5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19"/>
    </row>
    <row r="19" spans="1:704" s="9" customFormat="1" ht="21" customHeight="1" x14ac:dyDescent="0.2">
      <c r="A19" s="95" t="s">
        <v>76</v>
      </c>
      <c r="B19" s="56" t="str">
        <f t="shared" ref="B19:H21" si="5">B16</f>
        <v>всего</v>
      </c>
      <c r="C19" s="57">
        <f>C20+C21</f>
        <v>2222.6299999999997</v>
      </c>
      <c r="D19" s="57">
        <f t="shared" ref="D19:H19" si="6">D20+D21</f>
        <v>2157.7929999999997</v>
      </c>
      <c r="E19" s="48">
        <f t="shared" si="6"/>
        <v>27.157</v>
      </c>
      <c r="F19" s="57">
        <f t="shared" si="6"/>
        <v>37.68</v>
      </c>
      <c r="G19" s="57">
        <f t="shared" si="6"/>
        <v>0</v>
      </c>
      <c r="H19" s="57">
        <f t="shared" si="6"/>
        <v>0</v>
      </c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/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4"/>
      <c r="FC19" s="24"/>
      <c r="FD19" s="24"/>
      <c r="FE19" s="24"/>
      <c r="FF19" s="24"/>
      <c r="FG19" s="24"/>
      <c r="FH19" s="24"/>
      <c r="FI19" s="24"/>
      <c r="FJ19" s="24"/>
      <c r="FK19" s="24"/>
      <c r="FL19" s="24"/>
      <c r="FM19" s="24"/>
      <c r="FN19" s="24"/>
      <c r="FO19" s="24"/>
      <c r="FP19" s="24"/>
      <c r="FQ19" s="24"/>
      <c r="FR19" s="24"/>
      <c r="FS19" s="24"/>
      <c r="FT19" s="24"/>
      <c r="FU19" s="24"/>
      <c r="FV19" s="24"/>
      <c r="FW19" s="24"/>
      <c r="FX19" s="24"/>
      <c r="FY19" s="24"/>
      <c r="FZ19" s="24"/>
      <c r="GA19" s="24"/>
      <c r="GB19" s="24"/>
      <c r="GC19" s="24"/>
      <c r="GD19" s="24"/>
      <c r="GE19" s="24"/>
      <c r="GF19" s="19"/>
    </row>
    <row r="20" spans="1:704" s="9" customFormat="1" ht="21" customHeight="1" x14ac:dyDescent="0.2">
      <c r="A20" s="96"/>
      <c r="B20" s="49" t="str">
        <f t="shared" si="5"/>
        <v>об</v>
      </c>
      <c r="C20" s="50">
        <f>D20+E20+F20+G20+H20</f>
        <v>0</v>
      </c>
      <c r="D20" s="51">
        <f t="shared" si="5"/>
        <v>0</v>
      </c>
      <c r="E20" s="51">
        <f t="shared" si="5"/>
        <v>0</v>
      </c>
      <c r="F20" s="51">
        <f t="shared" si="5"/>
        <v>0</v>
      </c>
      <c r="G20" s="51">
        <f t="shared" si="5"/>
        <v>0</v>
      </c>
      <c r="H20" s="51">
        <f t="shared" si="5"/>
        <v>0</v>
      </c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19"/>
    </row>
    <row r="21" spans="1:704" s="9" customFormat="1" ht="21" customHeight="1" x14ac:dyDescent="0.2">
      <c r="A21" s="101"/>
      <c r="B21" s="49" t="str">
        <f t="shared" si="5"/>
        <v>мб</v>
      </c>
      <c r="C21" s="50">
        <f>D21+E21+F21+G21+H21</f>
        <v>2222.6299999999997</v>
      </c>
      <c r="D21" s="51">
        <f t="shared" si="5"/>
        <v>2157.7929999999997</v>
      </c>
      <c r="E21" s="51">
        <v>27.157</v>
      </c>
      <c r="F21" s="51">
        <v>37.68</v>
      </c>
      <c r="G21" s="51">
        <f t="shared" si="5"/>
        <v>0</v>
      </c>
      <c r="H21" s="51">
        <f t="shared" si="5"/>
        <v>0</v>
      </c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/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/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/>
      <c r="GE21" s="24"/>
      <c r="GF21" s="19"/>
    </row>
    <row r="22" spans="1:704" ht="21" customHeight="1" x14ac:dyDescent="0.2">
      <c r="A22" s="103" t="s">
        <v>87</v>
      </c>
      <c r="B22" s="47" t="s">
        <v>0</v>
      </c>
      <c r="C22" s="48">
        <f>C23+C24</f>
        <v>2243.4</v>
      </c>
      <c r="D22" s="48">
        <f>D23+D24</f>
        <v>421.79999999999995</v>
      </c>
      <c r="E22" s="48">
        <f t="shared" ref="E22:H22" si="7">E23+E24</f>
        <v>821.6</v>
      </c>
      <c r="F22" s="48">
        <f t="shared" si="7"/>
        <v>1000</v>
      </c>
      <c r="G22" s="48">
        <f t="shared" si="7"/>
        <v>0</v>
      </c>
      <c r="H22" s="48">
        <f t="shared" si="7"/>
        <v>0</v>
      </c>
    </row>
    <row r="23" spans="1:704" s="12" customFormat="1" ht="21" customHeight="1" x14ac:dyDescent="0.2">
      <c r="A23" s="103"/>
      <c r="B23" s="49" t="s">
        <v>1</v>
      </c>
      <c r="C23" s="50">
        <f t="shared" ref="C23" si="8">D23+E23+F23+G23+H23</f>
        <v>0</v>
      </c>
      <c r="D23" s="51"/>
      <c r="E23" s="51"/>
      <c r="F23" s="51"/>
      <c r="G23" s="51"/>
      <c r="H23" s="51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0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  <c r="IT23" s="13"/>
      <c r="IU23" s="13"/>
      <c r="IV23" s="13"/>
      <c r="IW23" s="13"/>
      <c r="IX23" s="13"/>
      <c r="IY23" s="13"/>
      <c r="IZ23" s="13"/>
      <c r="JA23" s="13"/>
      <c r="JB23" s="13"/>
      <c r="JC23" s="13"/>
      <c r="JD23" s="13"/>
      <c r="JE23" s="13"/>
      <c r="JF23" s="13"/>
      <c r="JG23" s="13"/>
      <c r="JH23" s="13"/>
      <c r="JI23" s="13"/>
      <c r="JJ23" s="13"/>
      <c r="JK23" s="13"/>
      <c r="JL23" s="13"/>
      <c r="JM23" s="13"/>
      <c r="JN23" s="13"/>
      <c r="JO23" s="13"/>
      <c r="JP23" s="13"/>
      <c r="JQ23" s="13"/>
      <c r="JR23" s="13"/>
      <c r="JS23" s="13"/>
      <c r="JT23" s="13"/>
      <c r="JU23" s="13"/>
      <c r="JV23" s="13"/>
      <c r="JW23" s="13"/>
      <c r="JX23" s="13"/>
      <c r="JY23" s="13"/>
      <c r="JZ23" s="13"/>
      <c r="KA23" s="13"/>
      <c r="KB23" s="13"/>
      <c r="KC23" s="13"/>
      <c r="KD23" s="13"/>
      <c r="KE23" s="13"/>
      <c r="KF23" s="13"/>
      <c r="KG23" s="13"/>
      <c r="KH23" s="13"/>
      <c r="KI23" s="13"/>
      <c r="KJ23" s="13"/>
      <c r="KK23" s="13"/>
      <c r="KL23" s="13"/>
      <c r="KM23" s="13"/>
      <c r="KN23" s="13"/>
      <c r="KO23" s="13"/>
      <c r="KP23" s="13"/>
      <c r="KQ23" s="13"/>
      <c r="KR23" s="13"/>
      <c r="KS23" s="13"/>
      <c r="KT23" s="13"/>
      <c r="KU23" s="13"/>
      <c r="KV23" s="13"/>
      <c r="KW23" s="13"/>
      <c r="KX23" s="13"/>
      <c r="KY23" s="13"/>
      <c r="KZ23" s="13"/>
      <c r="LA23" s="13"/>
      <c r="LB23" s="13"/>
      <c r="LC23" s="13"/>
      <c r="LD23" s="13"/>
      <c r="LE23" s="13"/>
      <c r="LF23" s="13"/>
      <c r="LG23" s="13"/>
      <c r="LH23" s="13"/>
      <c r="LI23" s="13"/>
      <c r="LJ23" s="13"/>
      <c r="LK23" s="13"/>
      <c r="LL23" s="13"/>
      <c r="LM23" s="13"/>
      <c r="LN23" s="13"/>
      <c r="LO23" s="13"/>
      <c r="LP23" s="13"/>
      <c r="LQ23" s="13"/>
      <c r="LR23" s="13"/>
      <c r="LS23" s="13"/>
      <c r="LT23" s="13"/>
      <c r="LU23" s="13"/>
      <c r="LV23" s="13"/>
      <c r="LW23" s="13"/>
      <c r="LX23" s="13"/>
      <c r="LY23" s="13"/>
      <c r="LZ23" s="13"/>
      <c r="MA23" s="13"/>
      <c r="MB23" s="13"/>
      <c r="MC23" s="13"/>
      <c r="MD23" s="13"/>
      <c r="ME23" s="13"/>
      <c r="MF23" s="13"/>
      <c r="MG23" s="13"/>
      <c r="MH23" s="13"/>
      <c r="MI23" s="13"/>
      <c r="MJ23" s="13"/>
      <c r="MK23" s="13"/>
      <c r="ML23" s="13"/>
      <c r="MM23" s="13"/>
      <c r="MN23" s="13"/>
      <c r="MO23" s="13"/>
      <c r="MP23" s="13"/>
      <c r="MQ23" s="13"/>
      <c r="MR23" s="13"/>
      <c r="MS23" s="13"/>
      <c r="MT23" s="13"/>
      <c r="MU23" s="13"/>
      <c r="MV23" s="13"/>
      <c r="MW23" s="13"/>
      <c r="MX23" s="13"/>
      <c r="MY23" s="13"/>
      <c r="MZ23" s="13"/>
      <c r="NA23" s="13"/>
      <c r="NB23" s="13"/>
      <c r="NC23" s="13"/>
      <c r="ND23" s="13"/>
      <c r="NE23" s="13"/>
      <c r="NF23" s="13"/>
      <c r="NG23" s="13"/>
      <c r="NH23" s="13"/>
      <c r="NI23" s="13"/>
      <c r="NJ23" s="13"/>
      <c r="NK23" s="13"/>
      <c r="NL23" s="13"/>
      <c r="NM23" s="13"/>
      <c r="NN23" s="13"/>
      <c r="NO23" s="13"/>
      <c r="NP23" s="13"/>
      <c r="NQ23" s="13"/>
      <c r="NR23" s="13"/>
      <c r="NS23" s="13"/>
      <c r="NT23" s="13"/>
      <c r="NU23" s="13"/>
      <c r="NV23" s="13"/>
      <c r="NW23" s="13"/>
      <c r="NX23" s="13"/>
      <c r="NY23" s="13"/>
      <c r="NZ23" s="13"/>
      <c r="OA23" s="13"/>
      <c r="OB23" s="13"/>
      <c r="OC23" s="13"/>
      <c r="OD23" s="13"/>
      <c r="OE23" s="13"/>
      <c r="OF23" s="13"/>
      <c r="OG23" s="13"/>
      <c r="OH23" s="13"/>
      <c r="OI23" s="13"/>
      <c r="OJ23" s="13"/>
      <c r="OK23" s="13"/>
      <c r="OL23" s="13"/>
      <c r="OM23" s="13"/>
      <c r="ON23" s="13"/>
      <c r="OO23" s="13"/>
      <c r="OP23" s="13"/>
      <c r="OQ23" s="13"/>
      <c r="OR23" s="13"/>
      <c r="OS23" s="13"/>
      <c r="OT23" s="13"/>
      <c r="OU23" s="13"/>
      <c r="OV23" s="13"/>
      <c r="OW23" s="13"/>
      <c r="OX23" s="13"/>
      <c r="OY23" s="13"/>
      <c r="OZ23" s="13"/>
      <c r="PA23" s="13"/>
      <c r="PB23" s="13"/>
      <c r="PC23" s="13"/>
      <c r="PD23" s="13"/>
      <c r="PE23" s="13"/>
      <c r="PF23" s="13"/>
      <c r="PG23" s="13"/>
      <c r="PH23" s="13"/>
      <c r="PI23" s="13"/>
      <c r="PJ23" s="13"/>
      <c r="PK23" s="13"/>
      <c r="PL23" s="13"/>
      <c r="PM23" s="13"/>
      <c r="PN23" s="13"/>
      <c r="PO23" s="13"/>
      <c r="PP23" s="13"/>
      <c r="PQ23" s="13"/>
      <c r="PR23" s="13"/>
      <c r="PS23" s="13"/>
      <c r="PT23" s="13"/>
      <c r="PU23" s="13"/>
      <c r="PV23" s="13"/>
      <c r="PW23" s="13"/>
      <c r="PX23" s="13"/>
      <c r="PY23" s="13"/>
      <c r="PZ23" s="13"/>
      <c r="QA23" s="13"/>
      <c r="QB23" s="13"/>
      <c r="QC23" s="13"/>
      <c r="QD23" s="13"/>
      <c r="QE23" s="13"/>
      <c r="QF23" s="13"/>
      <c r="QG23" s="13"/>
      <c r="QH23" s="13"/>
      <c r="QI23" s="13"/>
      <c r="QJ23" s="13"/>
      <c r="QK23" s="13"/>
      <c r="QL23" s="13"/>
      <c r="QM23" s="13"/>
      <c r="QN23" s="13"/>
      <c r="QO23" s="13"/>
      <c r="QP23" s="13"/>
      <c r="QQ23" s="13"/>
      <c r="QR23" s="13"/>
      <c r="QS23" s="13"/>
      <c r="QT23" s="13"/>
      <c r="QU23" s="13"/>
      <c r="QV23" s="13"/>
      <c r="QW23" s="13"/>
      <c r="QX23" s="13"/>
      <c r="QY23" s="13"/>
      <c r="QZ23" s="13"/>
      <c r="RA23" s="13"/>
      <c r="RB23" s="13"/>
      <c r="RC23" s="13"/>
      <c r="RD23" s="13"/>
      <c r="RE23" s="13"/>
      <c r="RF23" s="13"/>
      <c r="RG23" s="13"/>
      <c r="RH23" s="13"/>
      <c r="RI23" s="13"/>
      <c r="RJ23" s="13"/>
      <c r="RK23" s="13"/>
      <c r="RL23" s="13"/>
      <c r="RM23" s="13"/>
      <c r="RN23" s="13"/>
      <c r="RO23" s="13"/>
      <c r="RP23" s="13"/>
      <c r="RQ23" s="13"/>
      <c r="RR23" s="13"/>
      <c r="RS23" s="13"/>
      <c r="RT23" s="13"/>
      <c r="RU23" s="13"/>
      <c r="RV23" s="13"/>
      <c r="RW23" s="13"/>
      <c r="RX23" s="13"/>
      <c r="RY23" s="13"/>
      <c r="RZ23" s="13"/>
      <c r="SA23" s="13"/>
      <c r="SB23" s="13"/>
      <c r="SC23" s="13"/>
      <c r="SD23" s="13"/>
      <c r="SE23" s="13"/>
      <c r="SF23" s="13"/>
      <c r="SG23" s="13"/>
      <c r="SH23" s="13"/>
      <c r="SI23" s="13"/>
      <c r="SJ23" s="13"/>
      <c r="SK23" s="13"/>
      <c r="SL23" s="13"/>
      <c r="SM23" s="13"/>
      <c r="SN23" s="13"/>
      <c r="SO23" s="13"/>
      <c r="SP23" s="13"/>
      <c r="SQ23" s="13"/>
      <c r="SR23" s="13"/>
      <c r="SS23" s="13"/>
      <c r="ST23" s="13"/>
      <c r="SU23" s="13"/>
      <c r="SV23" s="13"/>
      <c r="SW23" s="13"/>
      <c r="SX23" s="13"/>
      <c r="SY23" s="13"/>
      <c r="SZ23" s="13"/>
      <c r="TA23" s="13"/>
      <c r="TB23" s="13"/>
      <c r="TC23" s="13"/>
      <c r="TD23" s="13"/>
      <c r="TE23" s="13"/>
      <c r="TF23" s="13"/>
      <c r="TG23" s="13"/>
      <c r="TH23" s="13"/>
      <c r="TI23" s="13"/>
      <c r="TJ23" s="13"/>
      <c r="TK23" s="13"/>
      <c r="TL23" s="13"/>
      <c r="TM23" s="13"/>
      <c r="TN23" s="13"/>
      <c r="TO23" s="13"/>
      <c r="TP23" s="13"/>
      <c r="TQ23" s="13"/>
      <c r="TR23" s="13"/>
      <c r="TS23" s="13"/>
      <c r="TT23" s="13"/>
      <c r="TU23" s="13"/>
      <c r="TV23" s="13"/>
      <c r="TW23" s="13"/>
      <c r="TX23" s="13"/>
      <c r="TY23" s="13"/>
      <c r="TZ23" s="13"/>
      <c r="UA23" s="13"/>
      <c r="UB23" s="13"/>
      <c r="UC23" s="13"/>
      <c r="UD23" s="13"/>
      <c r="UE23" s="13"/>
      <c r="UF23" s="13"/>
      <c r="UG23" s="13"/>
      <c r="UH23" s="13"/>
      <c r="UI23" s="13"/>
      <c r="UJ23" s="13"/>
      <c r="UK23" s="13"/>
      <c r="UL23" s="13"/>
      <c r="UM23" s="13"/>
      <c r="UN23" s="13"/>
      <c r="UO23" s="13"/>
      <c r="UP23" s="13"/>
      <c r="UQ23" s="13"/>
      <c r="UR23" s="13"/>
      <c r="US23" s="13"/>
      <c r="UT23" s="13"/>
      <c r="UU23" s="13"/>
      <c r="UV23" s="13"/>
      <c r="UW23" s="13"/>
      <c r="UX23" s="13"/>
      <c r="UY23" s="13"/>
      <c r="UZ23" s="13"/>
      <c r="VA23" s="13"/>
      <c r="VB23" s="13"/>
      <c r="VC23" s="13"/>
      <c r="VD23" s="13"/>
      <c r="VE23" s="13"/>
      <c r="VF23" s="13"/>
      <c r="VG23" s="13"/>
      <c r="VH23" s="13"/>
      <c r="VI23" s="13"/>
      <c r="VJ23" s="13"/>
      <c r="VK23" s="13"/>
      <c r="VL23" s="13"/>
      <c r="VM23" s="13"/>
      <c r="VN23" s="13"/>
      <c r="VO23" s="13"/>
      <c r="VP23" s="13"/>
      <c r="VQ23" s="13"/>
      <c r="VR23" s="13"/>
      <c r="VS23" s="13"/>
      <c r="VT23" s="13"/>
      <c r="VU23" s="13"/>
      <c r="VV23" s="13"/>
      <c r="VW23" s="13"/>
      <c r="VX23" s="13"/>
      <c r="VY23" s="13"/>
      <c r="VZ23" s="13"/>
      <c r="WA23" s="13"/>
      <c r="WB23" s="13"/>
      <c r="WC23" s="13"/>
      <c r="WD23" s="13"/>
      <c r="WE23" s="13"/>
      <c r="WF23" s="13"/>
      <c r="WG23" s="13"/>
      <c r="WH23" s="13"/>
      <c r="WI23" s="13"/>
      <c r="WJ23" s="13"/>
      <c r="WK23" s="13"/>
      <c r="WL23" s="13"/>
      <c r="WM23" s="13"/>
      <c r="WN23" s="13"/>
      <c r="WO23" s="13"/>
      <c r="WP23" s="13"/>
      <c r="WQ23" s="13"/>
      <c r="WR23" s="13"/>
      <c r="WS23" s="13"/>
      <c r="WT23" s="13"/>
      <c r="WU23" s="13"/>
      <c r="WV23" s="13"/>
      <c r="WW23" s="13"/>
      <c r="WX23" s="13"/>
      <c r="WY23" s="13"/>
      <c r="WZ23" s="13"/>
      <c r="XA23" s="13"/>
      <c r="XB23" s="13"/>
      <c r="XC23" s="13"/>
      <c r="XD23" s="13"/>
      <c r="XE23" s="13"/>
      <c r="XF23" s="13"/>
      <c r="XG23" s="13"/>
      <c r="XH23" s="13"/>
      <c r="XI23" s="13"/>
      <c r="XJ23" s="13"/>
      <c r="XK23" s="13"/>
      <c r="XL23" s="13"/>
      <c r="XM23" s="13"/>
      <c r="XN23" s="13"/>
      <c r="XO23" s="13"/>
      <c r="XP23" s="13"/>
      <c r="XQ23" s="13"/>
      <c r="XR23" s="13"/>
      <c r="XS23" s="13"/>
      <c r="XT23" s="13"/>
      <c r="XU23" s="13"/>
      <c r="XV23" s="13"/>
      <c r="XW23" s="13"/>
      <c r="XX23" s="13"/>
      <c r="XY23" s="13"/>
      <c r="XZ23" s="13"/>
      <c r="YA23" s="13"/>
      <c r="YB23" s="13"/>
      <c r="YC23" s="13"/>
      <c r="YD23" s="13"/>
      <c r="YE23" s="13"/>
      <c r="YF23" s="13"/>
      <c r="YG23" s="13"/>
      <c r="YH23" s="13"/>
      <c r="YI23" s="13"/>
      <c r="YJ23" s="13"/>
      <c r="YK23" s="13"/>
      <c r="YL23" s="13"/>
      <c r="YM23" s="13"/>
      <c r="YN23" s="13"/>
      <c r="YO23" s="13"/>
      <c r="YP23" s="13"/>
      <c r="YQ23" s="13"/>
      <c r="YR23" s="13"/>
      <c r="YS23" s="13"/>
      <c r="YT23" s="13"/>
      <c r="YU23" s="13"/>
      <c r="YV23" s="13"/>
      <c r="YW23" s="13"/>
      <c r="YX23" s="13"/>
      <c r="YY23" s="13"/>
      <c r="YZ23" s="13"/>
      <c r="ZA23" s="13"/>
      <c r="ZB23" s="13"/>
      <c r="ZC23" s="13"/>
      <c r="ZD23" s="13"/>
      <c r="ZE23" s="13"/>
      <c r="ZF23" s="13"/>
      <c r="ZG23" s="13"/>
      <c r="ZH23" s="13"/>
      <c r="ZI23" s="13"/>
      <c r="ZJ23" s="13"/>
      <c r="ZK23" s="13"/>
      <c r="ZL23" s="13"/>
      <c r="ZM23" s="13"/>
      <c r="ZN23" s="13"/>
      <c r="ZO23" s="13"/>
      <c r="ZP23" s="13"/>
      <c r="ZQ23" s="13"/>
      <c r="ZR23" s="13"/>
      <c r="ZS23" s="13"/>
      <c r="ZT23" s="13"/>
      <c r="ZU23" s="13"/>
      <c r="ZV23" s="13"/>
      <c r="ZW23" s="13"/>
      <c r="ZX23" s="13"/>
      <c r="ZY23" s="13"/>
      <c r="ZZ23" s="13"/>
      <c r="AAA23" s="13"/>
      <c r="AAB23" s="13"/>
    </row>
    <row r="24" spans="1:704" s="12" customFormat="1" ht="21" customHeight="1" x14ac:dyDescent="0.2">
      <c r="A24" s="103"/>
      <c r="B24" s="49" t="s">
        <v>2</v>
      </c>
      <c r="C24" s="50">
        <f>D24+E24+F24+G24+H24</f>
        <v>2243.4</v>
      </c>
      <c r="D24" s="55">
        <f>71.4+71.4+35.7+100.5+35.7+107.1</f>
        <v>421.79999999999995</v>
      </c>
      <c r="E24" s="51">
        <f>35.7+480+234.5+71.4</f>
        <v>821.6</v>
      </c>
      <c r="F24" s="51">
        <v>1000</v>
      </c>
      <c r="G24" s="51"/>
      <c r="H24" s="51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0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  <c r="IT24" s="13"/>
      <c r="IU24" s="13"/>
      <c r="IV24" s="13"/>
      <c r="IW24" s="13"/>
      <c r="IX24" s="13"/>
      <c r="IY24" s="13"/>
      <c r="IZ24" s="13"/>
      <c r="JA24" s="13"/>
      <c r="JB24" s="13"/>
      <c r="JC24" s="13"/>
      <c r="JD24" s="13"/>
      <c r="JE24" s="13"/>
      <c r="JF24" s="13"/>
      <c r="JG24" s="13"/>
      <c r="JH24" s="13"/>
      <c r="JI24" s="13"/>
      <c r="JJ24" s="13"/>
      <c r="JK24" s="13"/>
      <c r="JL24" s="13"/>
      <c r="JM24" s="13"/>
      <c r="JN24" s="13"/>
      <c r="JO24" s="13"/>
      <c r="JP24" s="13"/>
      <c r="JQ24" s="13"/>
      <c r="JR24" s="13"/>
      <c r="JS24" s="13"/>
      <c r="JT24" s="13"/>
      <c r="JU24" s="13"/>
      <c r="JV24" s="13"/>
      <c r="JW24" s="13"/>
      <c r="JX24" s="13"/>
      <c r="JY24" s="13"/>
      <c r="JZ24" s="13"/>
      <c r="KA24" s="13"/>
      <c r="KB24" s="13"/>
      <c r="KC24" s="13"/>
      <c r="KD24" s="13"/>
      <c r="KE24" s="13"/>
      <c r="KF24" s="13"/>
      <c r="KG24" s="13"/>
      <c r="KH24" s="13"/>
      <c r="KI24" s="13"/>
      <c r="KJ24" s="13"/>
      <c r="KK24" s="13"/>
      <c r="KL24" s="13"/>
      <c r="KM24" s="13"/>
      <c r="KN24" s="13"/>
      <c r="KO24" s="13"/>
      <c r="KP24" s="13"/>
      <c r="KQ24" s="13"/>
      <c r="KR24" s="13"/>
      <c r="KS24" s="13"/>
      <c r="KT24" s="13"/>
      <c r="KU24" s="13"/>
      <c r="KV24" s="13"/>
      <c r="KW24" s="13"/>
      <c r="KX24" s="13"/>
      <c r="KY24" s="13"/>
      <c r="KZ24" s="13"/>
      <c r="LA24" s="13"/>
      <c r="LB24" s="13"/>
      <c r="LC24" s="13"/>
      <c r="LD24" s="13"/>
      <c r="LE24" s="13"/>
      <c r="LF24" s="13"/>
      <c r="LG24" s="13"/>
      <c r="LH24" s="13"/>
      <c r="LI24" s="13"/>
      <c r="LJ24" s="13"/>
      <c r="LK24" s="13"/>
      <c r="LL24" s="13"/>
      <c r="LM24" s="13"/>
      <c r="LN24" s="13"/>
      <c r="LO24" s="13"/>
      <c r="LP24" s="13"/>
      <c r="LQ24" s="13"/>
      <c r="LR24" s="13"/>
      <c r="LS24" s="13"/>
      <c r="LT24" s="13"/>
      <c r="LU24" s="13"/>
      <c r="LV24" s="13"/>
      <c r="LW24" s="13"/>
      <c r="LX24" s="13"/>
      <c r="LY24" s="13"/>
      <c r="LZ24" s="13"/>
      <c r="MA24" s="13"/>
      <c r="MB24" s="13"/>
      <c r="MC24" s="13"/>
      <c r="MD24" s="13"/>
      <c r="ME24" s="13"/>
      <c r="MF24" s="13"/>
      <c r="MG24" s="13"/>
      <c r="MH24" s="13"/>
      <c r="MI24" s="13"/>
      <c r="MJ24" s="13"/>
      <c r="MK24" s="13"/>
      <c r="ML24" s="13"/>
      <c r="MM24" s="13"/>
      <c r="MN24" s="13"/>
      <c r="MO24" s="13"/>
      <c r="MP24" s="13"/>
      <c r="MQ24" s="13"/>
      <c r="MR24" s="13"/>
      <c r="MS24" s="13"/>
      <c r="MT24" s="13"/>
      <c r="MU24" s="13"/>
      <c r="MV24" s="13"/>
      <c r="MW24" s="13"/>
      <c r="MX24" s="13"/>
      <c r="MY24" s="13"/>
      <c r="MZ24" s="13"/>
      <c r="NA24" s="13"/>
      <c r="NB24" s="13"/>
      <c r="NC24" s="13"/>
      <c r="ND24" s="13"/>
      <c r="NE24" s="13"/>
      <c r="NF24" s="13"/>
      <c r="NG24" s="13"/>
      <c r="NH24" s="13"/>
      <c r="NI24" s="13"/>
      <c r="NJ24" s="13"/>
      <c r="NK24" s="13"/>
      <c r="NL24" s="13"/>
      <c r="NM24" s="13"/>
      <c r="NN24" s="13"/>
      <c r="NO24" s="13"/>
      <c r="NP24" s="13"/>
      <c r="NQ24" s="13"/>
      <c r="NR24" s="13"/>
      <c r="NS24" s="13"/>
      <c r="NT24" s="13"/>
      <c r="NU24" s="13"/>
      <c r="NV24" s="13"/>
      <c r="NW24" s="13"/>
      <c r="NX24" s="13"/>
      <c r="NY24" s="13"/>
      <c r="NZ24" s="13"/>
      <c r="OA24" s="13"/>
      <c r="OB24" s="13"/>
      <c r="OC24" s="13"/>
      <c r="OD24" s="13"/>
      <c r="OE24" s="13"/>
      <c r="OF24" s="13"/>
      <c r="OG24" s="13"/>
      <c r="OH24" s="13"/>
      <c r="OI24" s="13"/>
      <c r="OJ24" s="13"/>
      <c r="OK24" s="13"/>
      <c r="OL24" s="13"/>
      <c r="OM24" s="13"/>
      <c r="ON24" s="13"/>
      <c r="OO24" s="13"/>
      <c r="OP24" s="13"/>
      <c r="OQ24" s="13"/>
      <c r="OR24" s="13"/>
      <c r="OS24" s="13"/>
      <c r="OT24" s="13"/>
      <c r="OU24" s="13"/>
      <c r="OV24" s="13"/>
      <c r="OW24" s="13"/>
      <c r="OX24" s="13"/>
      <c r="OY24" s="13"/>
      <c r="OZ24" s="13"/>
      <c r="PA24" s="13"/>
      <c r="PB24" s="13"/>
      <c r="PC24" s="13"/>
      <c r="PD24" s="13"/>
      <c r="PE24" s="13"/>
      <c r="PF24" s="13"/>
      <c r="PG24" s="13"/>
      <c r="PH24" s="13"/>
      <c r="PI24" s="13"/>
      <c r="PJ24" s="13"/>
      <c r="PK24" s="13"/>
      <c r="PL24" s="13"/>
      <c r="PM24" s="13"/>
      <c r="PN24" s="13"/>
      <c r="PO24" s="13"/>
      <c r="PP24" s="13"/>
      <c r="PQ24" s="13"/>
      <c r="PR24" s="13"/>
      <c r="PS24" s="13"/>
      <c r="PT24" s="13"/>
      <c r="PU24" s="13"/>
      <c r="PV24" s="13"/>
      <c r="PW24" s="13"/>
      <c r="PX24" s="13"/>
      <c r="PY24" s="13"/>
      <c r="PZ24" s="13"/>
      <c r="QA24" s="13"/>
      <c r="QB24" s="13"/>
      <c r="QC24" s="13"/>
      <c r="QD24" s="13"/>
      <c r="QE24" s="13"/>
      <c r="QF24" s="13"/>
      <c r="QG24" s="13"/>
      <c r="QH24" s="13"/>
      <c r="QI24" s="13"/>
      <c r="QJ24" s="13"/>
      <c r="QK24" s="13"/>
      <c r="QL24" s="13"/>
      <c r="QM24" s="13"/>
      <c r="QN24" s="13"/>
      <c r="QO24" s="13"/>
      <c r="QP24" s="13"/>
      <c r="QQ24" s="13"/>
      <c r="QR24" s="13"/>
      <c r="QS24" s="13"/>
      <c r="QT24" s="13"/>
      <c r="QU24" s="13"/>
      <c r="QV24" s="13"/>
      <c r="QW24" s="13"/>
      <c r="QX24" s="13"/>
      <c r="QY24" s="13"/>
      <c r="QZ24" s="13"/>
      <c r="RA24" s="13"/>
      <c r="RB24" s="13"/>
      <c r="RC24" s="13"/>
      <c r="RD24" s="13"/>
      <c r="RE24" s="13"/>
      <c r="RF24" s="13"/>
      <c r="RG24" s="13"/>
      <c r="RH24" s="13"/>
      <c r="RI24" s="13"/>
      <c r="RJ24" s="13"/>
      <c r="RK24" s="13"/>
      <c r="RL24" s="13"/>
      <c r="RM24" s="13"/>
      <c r="RN24" s="13"/>
      <c r="RO24" s="13"/>
      <c r="RP24" s="13"/>
      <c r="RQ24" s="13"/>
      <c r="RR24" s="13"/>
      <c r="RS24" s="13"/>
      <c r="RT24" s="13"/>
      <c r="RU24" s="13"/>
      <c r="RV24" s="13"/>
      <c r="RW24" s="13"/>
      <c r="RX24" s="13"/>
      <c r="RY24" s="13"/>
      <c r="RZ24" s="13"/>
      <c r="SA24" s="13"/>
      <c r="SB24" s="13"/>
      <c r="SC24" s="13"/>
      <c r="SD24" s="13"/>
      <c r="SE24" s="13"/>
      <c r="SF24" s="13"/>
      <c r="SG24" s="13"/>
      <c r="SH24" s="13"/>
      <c r="SI24" s="13"/>
      <c r="SJ24" s="13"/>
      <c r="SK24" s="13"/>
      <c r="SL24" s="13"/>
      <c r="SM24" s="13"/>
      <c r="SN24" s="13"/>
      <c r="SO24" s="13"/>
      <c r="SP24" s="13"/>
      <c r="SQ24" s="13"/>
      <c r="SR24" s="13"/>
      <c r="SS24" s="13"/>
      <c r="ST24" s="13"/>
      <c r="SU24" s="13"/>
      <c r="SV24" s="13"/>
      <c r="SW24" s="13"/>
      <c r="SX24" s="13"/>
      <c r="SY24" s="13"/>
      <c r="SZ24" s="13"/>
      <c r="TA24" s="13"/>
      <c r="TB24" s="13"/>
      <c r="TC24" s="13"/>
      <c r="TD24" s="13"/>
      <c r="TE24" s="13"/>
      <c r="TF24" s="13"/>
      <c r="TG24" s="13"/>
      <c r="TH24" s="13"/>
      <c r="TI24" s="13"/>
      <c r="TJ24" s="13"/>
      <c r="TK24" s="13"/>
      <c r="TL24" s="13"/>
      <c r="TM24" s="13"/>
      <c r="TN24" s="13"/>
      <c r="TO24" s="13"/>
      <c r="TP24" s="13"/>
      <c r="TQ24" s="13"/>
      <c r="TR24" s="13"/>
      <c r="TS24" s="13"/>
      <c r="TT24" s="13"/>
      <c r="TU24" s="13"/>
      <c r="TV24" s="13"/>
      <c r="TW24" s="13"/>
      <c r="TX24" s="13"/>
      <c r="TY24" s="13"/>
      <c r="TZ24" s="13"/>
      <c r="UA24" s="13"/>
      <c r="UB24" s="13"/>
      <c r="UC24" s="13"/>
      <c r="UD24" s="13"/>
      <c r="UE24" s="13"/>
      <c r="UF24" s="13"/>
      <c r="UG24" s="13"/>
      <c r="UH24" s="13"/>
      <c r="UI24" s="13"/>
      <c r="UJ24" s="13"/>
      <c r="UK24" s="13"/>
      <c r="UL24" s="13"/>
      <c r="UM24" s="13"/>
      <c r="UN24" s="13"/>
      <c r="UO24" s="13"/>
      <c r="UP24" s="13"/>
      <c r="UQ24" s="13"/>
      <c r="UR24" s="13"/>
      <c r="US24" s="13"/>
      <c r="UT24" s="13"/>
      <c r="UU24" s="13"/>
      <c r="UV24" s="13"/>
      <c r="UW24" s="13"/>
      <c r="UX24" s="13"/>
      <c r="UY24" s="13"/>
      <c r="UZ24" s="13"/>
      <c r="VA24" s="13"/>
      <c r="VB24" s="13"/>
      <c r="VC24" s="13"/>
      <c r="VD24" s="13"/>
      <c r="VE24" s="13"/>
      <c r="VF24" s="13"/>
      <c r="VG24" s="13"/>
      <c r="VH24" s="13"/>
      <c r="VI24" s="13"/>
      <c r="VJ24" s="13"/>
      <c r="VK24" s="13"/>
      <c r="VL24" s="13"/>
      <c r="VM24" s="13"/>
      <c r="VN24" s="13"/>
      <c r="VO24" s="13"/>
      <c r="VP24" s="13"/>
      <c r="VQ24" s="13"/>
      <c r="VR24" s="13"/>
      <c r="VS24" s="13"/>
      <c r="VT24" s="13"/>
      <c r="VU24" s="13"/>
      <c r="VV24" s="13"/>
      <c r="VW24" s="13"/>
      <c r="VX24" s="13"/>
      <c r="VY24" s="13"/>
      <c r="VZ24" s="13"/>
      <c r="WA24" s="13"/>
      <c r="WB24" s="13"/>
      <c r="WC24" s="13"/>
      <c r="WD24" s="13"/>
      <c r="WE24" s="13"/>
      <c r="WF24" s="13"/>
      <c r="WG24" s="13"/>
      <c r="WH24" s="13"/>
      <c r="WI24" s="13"/>
      <c r="WJ24" s="13"/>
      <c r="WK24" s="13"/>
      <c r="WL24" s="13"/>
      <c r="WM24" s="13"/>
      <c r="WN24" s="13"/>
      <c r="WO24" s="13"/>
      <c r="WP24" s="13"/>
      <c r="WQ24" s="13"/>
      <c r="WR24" s="13"/>
      <c r="WS24" s="13"/>
      <c r="WT24" s="13"/>
      <c r="WU24" s="13"/>
      <c r="WV24" s="13"/>
      <c r="WW24" s="13"/>
      <c r="WX24" s="13"/>
      <c r="WY24" s="13"/>
      <c r="WZ24" s="13"/>
      <c r="XA24" s="13"/>
      <c r="XB24" s="13"/>
      <c r="XC24" s="13"/>
      <c r="XD24" s="13"/>
      <c r="XE24" s="13"/>
      <c r="XF24" s="13"/>
      <c r="XG24" s="13"/>
      <c r="XH24" s="13"/>
      <c r="XI24" s="13"/>
      <c r="XJ24" s="13"/>
      <c r="XK24" s="13"/>
      <c r="XL24" s="13"/>
      <c r="XM24" s="13"/>
      <c r="XN24" s="13"/>
      <c r="XO24" s="13"/>
      <c r="XP24" s="13"/>
      <c r="XQ24" s="13"/>
      <c r="XR24" s="13"/>
      <c r="XS24" s="13"/>
      <c r="XT24" s="13"/>
      <c r="XU24" s="13"/>
      <c r="XV24" s="13"/>
      <c r="XW24" s="13"/>
      <c r="XX24" s="13"/>
      <c r="XY24" s="13"/>
      <c r="XZ24" s="13"/>
      <c r="YA24" s="13"/>
      <c r="YB24" s="13"/>
      <c r="YC24" s="13"/>
      <c r="YD24" s="13"/>
      <c r="YE24" s="13"/>
      <c r="YF24" s="13"/>
      <c r="YG24" s="13"/>
      <c r="YH24" s="13"/>
      <c r="YI24" s="13"/>
      <c r="YJ24" s="13"/>
      <c r="YK24" s="13"/>
      <c r="YL24" s="13"/>
      <c r="YM24" s="13"/>
      <c r="YN24" s="13"/>
      <c r="YO24" s="13"/>
      <c r="YP24" s="13"/>
      <c r="YQ24" s="13"/>
      <c r="YR24" s="13"/>
      <c r="YS24" s="13"/>
      <c r="YT24" s="13"/>
      <c r="YU24" s="13"/>
      <c r="YV24" s="13"/>
      <c r="YW24" s="13"/>
      <c r="YX24" s="13"/>
      <c r="YY24" s="13"/>
      <c r="YZ24" s="13"/>
      <c r="ZA24" s="13"/>
      <c r="ZB24" s="13"/>
      <c r="ZC24" s="13"/>
      <c r="ZD24" s="13"/>
      <c r="ZE24" s="13"/>
      <c r="ZF24" s="13"/>
      <c r="ZG24" s="13"/>
      <c r="ZH24" s="13"/>
      <c r="ZI24" s="13"/>
      <c r="ZJ24" s="13"/>
      <c r="ZK24" s="13"/>
      <c r="ZL24" s="13"/>
      <c r="ZM24" s="13"/>
      <c r="ZN24" s="13"/>
      <c r="ZO24" s="13"/>
      <c r="ZP24" s="13"/>
      <c r="ZQ24" s="13"/>
      <c r="ZR24" s="13"/>
      <c r="ZS24" s="13"/>
      <c r="ZT24" s="13"/>
      <c r="ZU24" s="13"/>
      <c r="ZV24" s="13"/>
      <c r="ZW24" s="13"/>
      <c r="ZX24" s="13"/>
      <c r="ZY24" s="13"/>
      <c r="ZZ24" s="13"/>
      <c r="AAA24" s="13"/>
      <c r="AAB24" s="13"/>
    </row>
    <row r="25" spans="1:704" s="12" customFormat="1" ht="21" customHeight="1" x14ac:dyDescent="0.2">
      <c r="A25" s="102" t="s">
        <v>88</v>
      </c>
      <c r="B25" s="47" t="s">
        <v>0</v>
      </c>
      <c r="C25" s="48">
        <f t="shared" ref="C25:H25" si="9">C26+C27</f>
        <v>8656.9259999999995</v>
      </c>
      <c r="D25" s="48">
        <f t="shared" si="9"/>
        <v>219.06399999999999</v>
      </c>
      <c r="E25" s="48">
        <f t="shared" si="9"/>
        <v>4437.8620000000001</v>
      </c>
      <c r="F25" s="48">
        <f t="shared" si="9"/>
        <v>4000</v>
      </c>
      <c r="G25" s="48">
        <f t="shared" si="9"/>
        <v>0</v>
      </c>
      <c r="H25" s="48">
        <f t="shared" si="9"/>
        <v>0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25"/>
      <c r="ER25" s="25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25"/>
      <c r="FG25" s="25"/>
      <c r="FH25" s="25"/>
      <c r="FI25" s="25"/>
      <c r="FJ25" s="25"/>
      <c r="FK25" s="25"/>
      <c r="FL25" s="25"/>
      <c r="FM25" s="25"/>
      <c r="FN25" s="25"/>
      <c r="FO25" s="25"/>
      <c r="FP25" s="25"/>
      <c r="FQ25" s="25"/>
      <c r="FR25" s="25"/>
      <c r="FS25" s="25"/>
      <c r="FT25" s="25"/>
      <c r="FU25" s="25"/>
      <c r="FV25" s="25"/>
      <c r="FW25" s="25"/>
      <c r="FX25" s="25"/>
      <c r="FY25" s="25"/>
      <c r="FZ25" s="25"/>
      <c r="GA25" s="25"/>
      <c r="GB25" s="25"/>
      <c r="GC25" s="25"/>
      <c r="GD25" s="25"/>
      <c r="GE25" s="25"/>
      <c r="GF25" s="20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  <c r="IU25" s="13"/>
      <c r="IV25" s="13"/>
      <c r="IW25" s="13"/>
      <c r="IX25" s="13"/>
      <c r="IY25" s="13"/>
      <c r="IZ25" s="13"/>
      <c r="JA25" s="13"/>
      <c r="JB25" s="13"/>
      <c r="JC25" s="13"/>
      <c r="JD25" s="13"/>
      <c r="JE25" s="13"/>
      <c r="JF25" s="13"/>
      <c r="JG25" s="13"/>
      <c r="JH25" s="13"/>
      <c r="JI25" s="13"/>
      <c r="JJ25" s="13"/>
      <c r="JK25" s="13"/>
      <c r="JL25" s="13"/>
      <c r="JM25" s="13"/>
      <c r="JN25" s="13"/>
      <c r="JO25" s="13"/>
      <c r="JP25" s="13"/>
      <c r="JQ25" s="13"/>
      <c r="JR25" s="13"/>
      <c r="JS25" s="13"/>
      <c r="JT25" s="13"/>
      <c r="JU25" s="13"/>
      <c r="JV25" s="13"/>
      <c r="JW25" s="13"/>
      <c r="JX25" s="13"/>
      <c r="JY25" s="13"/>
      <c r="JZ25" s="13"/>
      <c r="KA25" s="13"/>
      <c r="KB25" s="13"/>
      <c r="KC25" s="13"/>
      <c r="KD25" s="13"/>
      <c r="KE25" s="13"/>
      <c r="KF25" s="13"/>
      <c r="KG25" s="13"/>
      <c r="KH25" s="13"/>
      <c r="KI25" s="13"/>
      <c r="KJ25" s="13"/>
      <c r="KK25" s="13"/>
      <c r="KL25" s="13"/>
      <c r="KM25" s="13"/>
      <c r="KN25" s="13"/>
      <c r="KO25" s="13"/>
      <c r="KP25" s="13"/>
      <c r="KQ25" s="13"/>
      <c r="KR25" s="13"/>
      <c r="KS25" s="13"/>
      <c r="KT25" s="13"/>
      <c r="KU25" s="13"/>
      <c r="KV25" s="13"/>
      <c r="KW25" s="13"/>
      <c r="KX25" s="13"/>
      <c r="KY25" s="13"/>
      <c r="KZ25" s="13"/>
      <c r="LA25" s="13"/>
      <c r="LB25" s="13"/>
      <c r="LC25" s="13"/>
      <c r="LD25" s="13"/>
      <c r="LE25" s="13"/>
      <c r="LF25" s="13"/>
      <c r="LG25" s="13"/>
      <c r="LH25" s="13"/>
      <c r="LI25" s="13"/>
      <c r="LJ25" s="13"/>
      <c r="LK25" s="13"/>
      <c r="LL25" s="13"/>
      <c r="LM25" s="13"/>
      <c r="LN25" s="13"/>
      <c r="LO25" s="13"/>
      <c r="LP25" s="13"/>
      <c r="LQ25" s="13"/>
      <c r="LR25" s="13"/>
      <c r="LS25" s="13"/>
      <c r="LT25" s="13"/>
      <c r="LU25" s="13"/>
      <c r="LV25" s="13"/>
      <c r="LW25" s="13"/>
      <c r="LX25" s="13"/>
      <c r="LY25" s="13"/>
      <c r="LZ25" s="13"/>
      <c r="MA25" s="13"/>
      <c r="MB25" s="13"/>
      <c r="MC25" s="13"/>
      <c r="MD25" s="13"/>
      <c r="ME25" s="13"/>
      <c r="MF25" s="13"/>
      <c r="MG25" s="13"/>
      <c r="MH25" s="13"/>
      <c r="MI25" s="13"/>
      <c r="MJ25" s="13"/>
      <c r="MK25" s="13"/>
      <c r="ML25" s="13"/>
      <c r="MM25" s="13"/>
      <c r="MN25" s="13"/>
      <c r="MO25" s="13"/>
      <c r="MP25" s="13"/>
      <c r="MQ25" s="13"/>
      <c r="MR25" s="13"/>
      <c r="MS25" s="13"/>
      <c r="MT25" s="13"/>
      <c r="MU25" s="13"/>
      <c r="MV25" s="13"/>
      <c r="MW25" s="13"/>
      <c r="MX25" s="13"/>
      <c r="MY25" s="13"/>
      <c r="MZ25" s="13"/>
      <c r="NA25" s="13"/>
      <c r="NB25" s="13"/>
      <c r="NC25" s="13"/>
      <c r="ND25" s="13"/>
      <c r="NE25" s="13"/>
      <c r="NF25" s="13"/>
      <c r="NG25" s="13"/>
      <c r="NH25" s="13"/>
      <c r="NI25" s="13"/>
      <c r="NJ25" s="13"/>
      <c r="NK25" s="13"/>
      <c r="NL25" s="13"/>
      <c r="NM25" s="13"/>
      <c r="NN25" s="13"/>
      <c r="NO25" s="13"/>
      <c r="NP25" s="13"/>
      <c r="NQ25" s="13"/>
      <c r="NR25" s="13"/>
      <c r="NS25" s="13"/>
      <c r="NT25" s="13"/>
      <c r="NU25" s="13"/>
      <c r="NV25" s="13"/>
      <c r="NW25" s="13"/>
      <c r="NX25" s="13"/>
      <c r="NY25" s="13"/>
      <c r="NZ25" s="13"/>
      <c r="OA25" s="13"/>
      <c r="OB25" s="13"/>
      <c r="OC25" s="13"/>
      <c r="OD25" s="13"/>
      <c r="OE25" s="13"/>
      <c r="OF25" s="13"/>
      <c r="OG25" s="13"/>
      <c r="OH25" s="13"/>
      <c r="OI25" s="13"/>
      <c r="OJ25" s="13"/>
      <c r="OK25" s="13"/>
      <c r="OL25" s="13"/>
      <c r="OM25" s="13"/>
      <c r="ON25" s="13"/>
      <c r="OO25" s="13"/>
      <c r="OP25" s="13"/>
      <c r="OQ25" s="13"/>
      <c r="OR25" s="13"/>
      <c r="OS25" s="13"/>
      <c r="OT25" s="13"/>
      <c r="OU25" s="13"/>
      <c r="OV25" s="13"/>
      <c r="OW25" s="13"/>
      <c r="OX25" s="13"/>
      <c r="OY25" s="13"/>
      <c r="OZ25" s="13"/>
      <c r="PA25" s="13"/>
      <c r="PB25" s="13"/>
      <c r="PC25" s="13"/>
      <c r="PD25" s="13"/>
      <c r="PE25" s="13"/>
      <c r="PF25" s="13"/>
      <c r="PG25" s="13"/>
      <c r="PH25" s="13"/>
      <c r="PI25" s="13"/>
      <c r="PJ25" s="13"/>
      <c r="PK25" s="13"/>
      <c r="PL25" s="13"/>
      <c r="PM25" s="13"/>
      <c r="PN25" s="13"/>
      <c r="PO25" s="13"/>
      <c r="PP25" s="13"/>
      <c r="PQ25" s="13"/>
      <c r="PR25" s="13"/>
      <c r="PS25" s="13"/>
      <c r="PT25" s="13"/>
      <c r="PU25" s="13"/>
      <c r="PV25" s="13"/>
      <c r="PW25" s="13"/>
      <c r="PX25" s="13"/>
      <c r="PY25" s="13"/>
      <c r="PZ25" s="13"/>
      <c r="QA25" s="13"/>
      <c r="QB25" s="13"/>
      <c r="QC25" s="13"/>
      <c r="QD25" s="13"/>
      <c r="QE25" s="13"/>
      <c r="QF25" s="13"/>
      <c r="QG25" s="13"/>
      <c r="QH25" s="13"/>
      <c r="QI25" s="13"/>
      <c r="QJ25" s="13"/>
      <c r="QK25" s="13"/>
      <c r="QL25" s="13"/>
      <c r="QM25" s="13"/>
      <c r="QN25" s="13"/>
      <c r="QO25" s="13"/>
      <c r="QP25" s="13"/>
      <c r="QQ25" s="13"/>
      <c r="QR25" s="13"/>
      <c r="QS25" s="13"/>
      <c r="QT25" s="13"/>
      <c r="QU25" s="13"/>
      <c r="QV25" s="13"/>
      <c r="QW25" s="13"/>
      <c r="QX25" s="13"/>
      <c r="QY25" s="13"/>
      <c r="QZ25" s="13"/>
      <c r="RA25" s="13"/>
      <c r="RB25" s="13"/>
      <c r="RC25" s="13"/>
      <c r="RD25" s="13"/>
      <c r="RE25" s="13"/>
      <c r="RF25" s="13"/>
      <c r="RG25" s="13"/>
      <c r="RH25" s="13"/>
      <c r="RI25" s="13"/>
      <c r="RJ25" s="13"/>
      <c r="RK25" s="13"/>
      <c r="RL25" s="13"/>
      <c r="RM25" s="13"/>
      <c r="RN25" s="13"/>
      <c r="RO25" s="13"/>
      <c r="RP25" s="13"/>
      <c r="RQ25" s="13"/>
      <c r="RR25" s="13"/>
      <c r="RS25" s="13"/>
      <c r="RT25" s="13"/>
      <c r="RU25" s="13"/>
      <c r="RV25" s="13"/>
      <c r="RW25" s="13"/>
      <c r="RX25" s="13"/>
      <c r="RY25" s="13"/>
      <c r="RZ25" s="13"/>
      <c r="SA25" s="13"/>
      <c r="SB25" s="13"/>
      <c r="SC25" s="13"/>
      <c r="SD25" s="13"/>
      <c r="SE25" s="13"/>
      <c r="SF25" s="13"/>
      <c r="SG25" s="13"/>
      <c r="SH25" s="13"/>
      <c r="SI25" s="13"/>
      <c r="SJ25" s="13"/>
      <c r="SK25" s="13"/>
      <c r="SL25" s="13"/>
      <c r="SM25" s="13"/>
      <c r="SN25" s="13"/>
      <c r="SO25" s="13"/>
      <c r="SP25" s="13"/>
      <c r="SQ25" s="13"/>
      <c r="SR25" s="13"/>
      <c r="SS25" s="13"/>
      <c r="ST25" s="13"/>
      <c r="SU25" s="13"/>
      <c r="SV25" s="13"/>
      <c r="SW25" s="13"/>
      <c r="SX25" s="13"/>
      <c r="SY25" s="13"/>
      <c r="SZ25" s="13"/>
      <c r="TA25" s="13"/>
      <c r="TB25" s="13"/>
      <c r="TC25" s="13"/>
      <c r="TD25" s="13"/>
      <c r="TE25" s="13"/>
      <c r="TF25" s="13"/>
      <c r="TG25" s="13"/>
      <c r="TH25" s="13"/>
      <c r="TI25" s="13"/>
      <c r="TJ25" s="13"/>
      <c r="TK25" s="13"/>
      <c r="TL25" s="13"/>
      <c r="TM25" s="13"/>
      <c r="TN25" s="13"/>
      <c r="TO25" s="13"/>
      <c r="TP25" s="13"/>
      <c r="TQ25" s="13"/>
      <c r="TR25" s="13"/>
      <c r="TS25" s="13"/>
      <c r="TT25" s="13"/>
      <c r="TU25" s="13"/>
      <c r="TV25" s="13"/>
      <c r="TW25" s="13"/>
      <c r="TX25" s="13"/>
      <c r="TY25" s="13"/>
      <c r="TZ25" s="13"/>
      <c r="UA25" s="13"/>
      <c r="UB25" s="13"/>
      <c r="UC25" s="13"/>
      <c r="UD25" s="13"/>
      <c r="UE25" s="13"/>
      <c r="UF25" s="13"/>
      <c r="UG25" s="13"/>
      <c r="UH25" s="13"/>
      <c r="UI25" s="13"/>
      <c r="UJ25" s="13"/>
      <c r="UK25" s="13"/>
      <c r="UL25" s="13"/>
      <c r="UM25" s="13"/>
      <c r="UN25" s="13"/>
      <c r="UO25" s="13"/>
      <c r="UP25" s="13"/>
      <c r="UQ25" s="13"/>
      <c r="UR25" s="13"/>
      <c r="US25" s="13"/>
      <c r="UT25" s="13"/>
      <c r="UU25" s="13"/>
      <c r="UV25" s="13"/>
      <c r="UW25" s="13"/>
      <c r="UX25" s="13"/>
      <c r="UY25" s="13"/>
      <c r="UZ25" s="13"/>
      <c r="VA25" s="13"/>
      <c r="VB25" s="13"/>
      <c r="VC25" s="13"/>
      <c r="VD25" s="13"/>
      <c r="VE25" s="13"/>
      <c r="VF25" s="13"/>
      <c r="VG25" s="13"/>
      <c r="VH25" s="13"/>
      <c r="VI25" s="13"/>
      <c r="VJ25" s="13"/>
      <c r="VK25" s="13"/>
      <c r="VL25" s="13"/>
      <c r="VM25" s="13"/>
      <c r="VN25" s="13"/>
      <c r="VO25" s="13"/>
      <c r="VP25" s="13"/>
      <c r="VQ25" s="13"/>
      <c r="VR25" s="13"/>
      <c r="VS25" s="13"/>
      <c r="VT25" s="13"/>
      <c r="VU25" s="13"/>
      <c r="VV25" s="13"/>
      <c r="VW25" s="13"/>
      <c r="VX25" s="13"/>
      <c r="VY25" s="13"/>
      <c r="VZ25" s="13"/>
      <c r="WA25" s="13"/>
      <c r="WB25" s="13"/>
      <c r="WC25" s="13"/>
      <c r="WD25" s="13"/>
      <c r="WE25" s="13"/>
      <c r="WF25" s="13"/>
      <c r="WG25" s="13"/>
      <c r="WH25" s="13"/>
      <c r="WI25" s="13"/>
      <c r="WJ25" s="13"/>
      <c r="WK25" s="13"/>
      <c r="WL25" s="13"/>
      <c r="WM25" s="13"/>
      <c r="WN25" s="13"/>
      <c r="WO25" s="13"/>
      <c r="WP25" s="13"/>
      <c r="WQ25" s="13"/>
      <c r="WR25" s="13"/>
      <c r="WS25" s="13"/>
      <c r="WT25" s="13"/>
      <c r="WU25" s="13"/>
      <c r="WV25" s="13"/>
      <c r="WW25" s="13"/>
      <c r="WX25" s="13"/>
      <c r="WY25" s="13"/>
      <c r="WZ25" s="13"/>
      <c r="XA25" s="13"/>
      <c r="XB25" s="13"/>
      <c r="XC25" s="13"/>
      <c r="XD25" s="13"/>
      <c r="XE25" s="13"/>
      <c r="XF25" s="13"/>
      <c r="XG25" s="13"/>
      <c r="XH25" s="13"/>
      <c r="XI25" s="13"/>
      <c r="XJ25" s="13"/>
      <c r="XK25" s="13"/>
      <c r="XL25" s="13"/>
      <c r="XM25" s="13"/>
      <c r="XN25" s="13"/>
      <c r="XO25" s="13"/>
      <c r="XP25" s="13"/>
      <c r="XQ25" s="13"/>
      <c r="XR25" s="13"/>
      <c r="XS25" s="13"/>
      <c r="XT25" s="13"/>
      <c r="XU25" s="13"/>
      <c r="XV25" s="13"/>
      <c r="XW25" s="13"/>
      <c r="XX25" s="13"/>
      <c r="XY25" s="13"/>
      <c r="XZ25" s="13"/>
      <c r="YA25" s="13"/>
      <c r="YB25" s="13"/>
      <c r="YC25" s="13"/>
      <c r="YD25" s="13"/>
      <c r="YE25" s="13"/>
      <c r="YF25" s="13"/>
      <c r="YG25" s="13"/>
      <c r="YH25" s="13"/>
      <c r="YI25" s="13"/>
      <c r="YJ25" s="13"/>
      <c r="YK25" s="13"/>
      <c r="YL25" s="13"/>
      <c r="YM25" s="13"/>
      <c r="YN25" s="13"/>
      <c r="YO25" s="13"/>
      <c r="YP25" s="13"/>
      <c r="YQ25" s="13"/>
      <c r="YR25" s="13"/>
      <c r="YS25" s="13"/>
      <c r="YT25" s="13"/>
      <c r="YU25" s="13"/>
      <c r="YV25" s="13"/>
      <c r="YW25" s="13"/>
      <c r="YX25" s="13"/>
      <c r="YY25" s="13"/>
      <c r="YZ25" s="13"/>
      <c r="ZA25" s="13"/>
      <c r="ZB25" s="13"/>
      <c r="ZC25" s="13"/>
      <c r="ZD25" s="13"/>
      <c r="ZE25" s="13"/>
      <c r="ZF25" s="13"/>
      <c r="ZG25" s="13"/>
      <c r="ZH25" s="13"/>
      <c r="ZI25" s="13"/>
      <c r="ZJ25" s="13"/>
      <c r="ZK25" s="13"/>
      <c r="ZL25" s="13"/>
      <c r="ZM25" s="13"/>
      <c r="ZN25" s="13"/>
      <c r="ZO25" s="13"/>
      <c r="ZP25" s="13"/>
      <c r="ZQ25" s="13"/>
      <c r="ZR25" s="13"/>
      <c r="ZS25" s="13"/>
      <c r="ZT25" s="13"/>
      <c r="ZU25" s="13"/>
      <c r="ZV25" s="13"/>
      <c r="ZW25" s="13"/>
      <c r="ZX25" s="13"/>
      <c r="ZY25" s="13"/>
      <c r="ZZ25" s="13"/>
      <c r="AAA25" s="13"/>
      <c r="AAB25" s="13"/>
    </row>
    <row r="26" spans="1:704" s="12" customFormat="1" ht="21" customHeight="1" x14ac:dyDescent="0.2">
      <c r="A26" s="102"/>
      <c r="B26" s="49" t="s">
        <v>1</v>
      </c>
      <c r="C26" s="50">
        <f t="shared" ref="C26:C27" si="10">D26+E26+F26+G26+H26</f>
        <v>0</v>
      </c>
      <c r="D26" s="51"/>
      <c r="E26" s="51"/>
      <c r="F26" s="51"/>
      <c r="G26" s="51"/>
      <c r="H26" s="51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0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  <c r="IT26" s="13"/>
      <c r="IU26" s="13"/>
      <c r="IV26" s="13"/>
      <c r="IW26" s="13"/>
      <c r="IX26" s="13"/>
      <c r="IY26" s="13"/>
      <c r="IZ26" s="13"/>
      <c r="JA26" s="13"/>
      <c r="JB26" s="13"/>
      <c r="JC26" s="13"/>
      <c r="JD26" s="13"/>
      <c r="JE26" s="13"/>
      <c r="JF26" s="13"/>
      <c r="JG26" s="13"/>
      <c r="JH26" s="13"/>
      <c r="JI26" s="13"/>
      <c r="JJ26" s="13"/>
      <c r="JK26" s="13"/>
      <c r="JL26" s="13"/>
      <c r="JM26" s="13"/>
      <c r="JN26" s="13"/>
      <c r="JO26" s="13"/>
      <c r="JP26" s="13"/>
      <c r="JQ26" s="13"/>
      <c r="JR26" s="13"/>
      <c r="JS26" s="13"/>
      <c r="JT26" s="13"/>
      <c r="JU26" s="13"/>
      <c r="JV26" s="13"/>
      <c r="JW26" s="13"/>
      <c r="JX26" s="13"/>
      <c r="JY26" s="13"/>
      <c r="JZ26" s="13"/>
      <c r="KA26" s="13"/>
      <c r="KB26" s="13"/>
      <c r="KC26" s="13"/>
      <c r="KD26" s="13"/>
      <c r="KE26" s="13"/>
      <c r="KF26" s="13"/>
      <c r="KG26" s="13"/>
      <c r="KH26" s="13"/>
      <c r="KI26" s="13"/>
      <c r="KJ26" s="13"/>
      <c r="KK26" s="13"/>
      <c r="KL26" s="13"/>
      <c r="KM26" s="13"/>
      <c r="KN26" s="13"/>
      <c r="KO26" s="13"/>
      <c r="KP26" s="13"/>
      <c r="KQ26" s="13"/>
      <c r="KR26" s="13"/>
      <c r="KS26" s="13"/>
      <c r="KT26" s="13"/>
      <c r="KU26" s="13"/>
      <c r="KV26" s="13"/>
      <c r="KW26" s="13"/>
      <c r="KX26" s="13"/>
      <c r="KY26" s="13"/>
      <c r="KZ26" s="13"/>
      <c r="LA26" s="13"/>
      <c r="LB26" s="13"/>
      <c r="LC26" s="13"/>
      <c r="LD26" s="13"/>
      <c r="LE26" s="13"/>
      <c r="LF26" s="13"/>
      <c r="LG26" s="13"/>
      <c r="LH26" s="13"/>
      <c r="LI26" s="13"/>
      <c r="LJ26" s="13"/>
      <c r="LK26" s="13"/>
      <c r="LL26" s="13"/>
      <c r="LM26" s="13"/>
      <c r="LN26" s="13"/>
      <c r="LO26" s="13"/>
      <c r="LP26" s="13"/>
      <c r="LQ26" s="13"/>
      <c r="LR26" s="13"/>
      <c r="LS26" s="13"/>
      <c r="LT26" s="13"/>
      <c r="LU26" s="13"/>
      <c r="LV26" s="13"/>
      <c r="LW26" s="13"/>
      <c r="LX26" s="13"/>
      <c r="LY26" s="13"/>
      <c r="LZ26" s="13"/>
      <c r="MA26" s="13"/>
      <c r="MB26" s="13"/>
      <c r="MC26" s="13"/>
      <c r="MD26" s="13"/>
      <c r="ME26" s="13"/>
      <c r="MF26" s="13"/>
      <c r="MG26" s="13"/>
      <c r="MH26" s="13"/>
      <c r="MI26" s="13"/>
      <c r="MJ26" s="13"/>
      <c r="MK26" s="13"/>
      <c r="ML26" s="13"/>
      <c r="MM26" s="13"/>
      <c r="MN26" s="13"/>
      <c r="MO26" s="13"/>
      <c r="MP26" s="13"/>
      <c r="MQ26" s="13"/>
      <c r="MR26" s="13"/>
      <c r="MS26" s="13"/>
      <c r="MT26" s="13"/>
      <c r="MU26" s="13"/>
      <c r="MV26" s="13"/>
      <c r="MW26" s="13"/>
      <c r="MX26" s="13"/>
      <c r="MY26" s="13"/>
      <c r="MZ26" s="13"/>
      <c r="NA26" s="13"/>
      <c r="NB26" s="13"/>
      <c r="NC26" s="13"/>
      <c r="ND26" s="13"/>
      <c r="NE26" s="13"/>
      <c r="NF26" s="13"/>
      <c r="NG26" s="13"/>
      <c r="NH26" s="13"/>
      <c r="NI26" s="13"/>
      <c r="NJ26" s="13"/>
      <c r="NK26" s="13"/>
      <c r="NL26" s="13"/>
      <c r="NM26" s="13"/>
      <c r="NN26" s="13"/>
      <c r="NO26" s="13"/>
      <c r="NP26" s="13"/>
      <c r="NQ26" s="13"/>
      <c r="NR26" s="13"/>
      <c r="NS26" s="13"/>
      <c r="NT26" s="13"/>
      <c r="NU26" s="13"/>
      <c r="NV26" s="13"/>
      <c r="NW26" s="13"/>
      <c r="NX26" s="13"/>
      <c r="NY26" s="13"/>
      <c r="NZ26" s="13"/>
      <c r="OA26" s="13"/>
      <c r="OB26" s="13"/>
      <c r="OC26" s="13"/>
      <c r="OD26" s="13"/>
      <c r="OE26" s="13"/>
      <c r="OF26" s="13"/>
      <c r="OG26" s="13"/>
      <c r="OH26" s="13"/>
      <c r="OI26" s="13"/>
      <c r="OJ26" s="13"/>
      <c r="OK26" s="13"/>
      <c r="OL26" s="13"/>
      <c r="OM26" s="13"/>
      <c r="ON26" s="13"/>
      <c r="OO26" s="13"/>
      <c r="OP26" s="13"/>
      <c r="OQ26" s="13"/>
      <c r="OR26" s="13"/>
      <c r="OS26" s="13"/>
      <c r="OT26" s="13"/>
      <c r="OU26" s="13"/>
      <c r="OV26" s="13"/>
      <c r="OW26" s="13"/>
      <c r="OX26" s="13"/>
      <c r="OY26" s="13"/>
      <c r="OZ26" s="13"/>
      <c r="PA26" s="13"/>
      <c r="PB26" s="13"/>
      <c r="PC26" s="13"/>
      <c r="PD26" s="13"/>
      <c r="PE26" s="13"/>
      <c r="PF26" s="13"/>
      <c r="PG26" s="13"/>
      <c r="PH26" s="13"/>
      <c r="PI26" s="13"/>
      <c r="PJ26" s="13"/>
      <c r="PK26" s="13"/>
      <c r="PL26" s="13"/>
      <c r="PM26" s="13"/>
      <c r="PN26" s="13"/>
      <c r="PO26" s="13"/>
      <c r="PP26" s="13"/>
      <c r="PQ26" s="13"/>
      <c r="PR26" s="13"/>
      <c r="PS26" s="13"/>
      <c r="PT26" s="13"/>
      <c r="PU26" s="13"/>
      <c r="PV26" s="13"/>
      <c r="PW26" s="13"/>
      <c r="PX26" s="13"/>
      <c r="PY26" s="13"/>
      <c r="PZ26" s="13"/>
      <c r="QA26" s="13"/>
      <c r="QB26" s="13"/>
      <c r="QC26" s="13"/>
      <c r="QD26" s="13"/>
      <c r="QE26" s="13"/>
      <c r="QF26" s="13"/>
      <c r="QG26" s="13"/>
      <c r="QH26" s="13"/>
      <c r="QI26" s="13"/>
      <c r="QJ26" s="13"/>
      <c r="QK26" s="13"/>
      <c r="QL26" s="13"/>
      <c r="QM26" s="13"/>
      <c r="QN26" s="13"/>
      <c r="QO26" s="13"/>
      <c r="QP26" s="13"/>
      <c r="QQ26" s="13"/>
      <c r="QR26" s="13"/>
      <c r="QS26" s="13"/>
      <c r="QT26" s="13"/>
      <c r="QU26" s="13"/>
      <c r="QV26" s="13"/>
      <c r="QW26" s="13"/>
      <c r="QX26" s="13"/>
      <c r="QY26" s="13"/>
      <c r="QZ26" s="13"/>
      <c r="RA26" s="13"/>
      <c r="RB26" s="13"/>
      <c r="RC26" s="13"/>
      <c r="RD26" s="13"/>
      <c r="RE26" s="13"/>
      <c r="RF26" s="13"/>
      <c r="RG26" s="13"/>
      <c r="RH26" s="13"/>
      <c r="RI26" s="13"/>
      <c r="RJ26" s="13"/>
      <c r="RK26" s="13"/>
      <c r="RL26" s="13"/>
      <c r="RM26" s="13"/>
      <c r="RN26" s="13"/>
      <c r="RO26" s="13"/>
      <c r="RP26" s="13"/>
      <c r="RQ26" s="13"/>
      <c r="RR26" s="13"/>
      <c r="RS26" s="13"/>
      <c r="RT26" s="13"/>
      <c r="RU26" s="13"/>
      <c r="RV26" s="13"/>
      <c r="RW26" s="13"/>
      <c r="RX26" s="13"/>
      <c r="RY26" s="13"/>
      <c r="RZ26" s="13"/>
      <c r="SA26" s="13"/>
      <c r="SB26" s="13"/>
      <c r="SC26" s="13"/>
      <c r="SD26" s="13"/>
      <c r="SE26" s="13"/>
      <c r="SF26" s="13"/>
      <c r="SG26" s="13"/>
      <c r="SH26" s="13"/>
      <c r="SI26" s="13"/>
      <c r="SJ26" s="13"/>
      <c r="SK26" s="13"/>
      <c r="SL26" s="13"/>
      <c r="SM26" s="13"/>
      <c r="SN26" s="13"/>
      <c r="SO26" s="13"/>
      <c r="SP26" s="13"/>
      <c r="SQ26" s="13"/>
      <c r="SR26" s="13"/>
      <c r="SS26" s="13"/>
      <c r="ST26" s="13"/>
      <c r="SU26" s="13"/>
      <c r="SV26" s="13"/>
      <c r="SW26" s="13"/>
      <c r="SX26" s="13"/>
      <c r="SY26" s="13"/>
      <c r="SZ26" s="13"/>
      <c r="TA26" s="13"/>
      <c r="TB26" s="13"/>
      <c r="TC26" s="13"/>
      <c r="TD26" s="13"/>
      <c r="TE26" s="13"/>
      <c r="TF26" s="13"/>
      <c r="TG26" s="13"/>
      <c r="TH26" s="13"/>
      <c r="TI26" s="13"/>
      <c r="TJ26" s="13"/>
      <c r="TK26" s="13"/>
      <c r="TL26" s="13"/>
      <c r="TM26" s="13"/>
      <c r="TN26" s="13"/>
      <c r="TO26" s="13"/>
      <c r="TP26" s="13"/>
      <c r="TQ26" s="13"/>
      <c r="TR26" s="13"/>
      <c r="TS26" s="13"/>
      <c r="TT26" s="13"/>
      <c r="TU26" s="13"/>
      <c r="TV26" s="13"/>
      <c r="TW26" s="13"/>
      <c r="TX26" s="13"/>
      <c r="TY26" s="13"/>
      <c r="TZ26" s="13"/>
      <c r="UA26" s="13"/>
      <c r="UB26" s="13"/>
      <c r="UC26" s="13"/>
      <c r="UD26" s="13"/>
      <c r="UE26" s="13"/>
      <c r="UF26" s="13"/>
      <c r="UG26" s="13"/>
      <c r="UH26" s="13"/>
      <c r="UI26" s="13"/>
      <c r="UJ26" s="13"/>
      <c r="UK26" s="13"/>
      <c r="UL26" s="13"/>
      <c r="UM26" s="13"/>
      <c r="UN26" s="13"/>
      <c r="UO26" s="13"/>
      <c r="UP26" s="13"/>
      <c r="UQ26" s="13"/>
      <c r="UR26" s="13"/>
      <c r="US26" s="13"/>
      <c r="UT26" s="13"/>
      <c r="UU26" s="13"/>
      <c r="UV26" s="13"/>
      <c r="UW26" s="13"/>
      <c r="UX26" s="13"/>
      <c r="UY26" s="13"/>
      <c r="UZ26" s="13"/>
      <c r="VA26" s="13"/>
      <c r="VB26" s="13"/>
      <c r="VC26" s="13"/>
      <c r="VD26" s="13"/>
      <c r="VE26" s="13"/>
      <c r="VF26" s="13"/>
      <c r="VG26" s="13"/>
      <c r="VH26" s="13"/>
      <c r="VI26" s="13"/>
      <c r="VJ26" s="13"/>
      <c r="VK26" s="13"/>
      <c r="VL26" s="13"/>
      <c r="VM26" s="13"/>
      <c r="VN26" s="13"/>
      <c r="VO26" s="13"/>
      <c r="VP26" s="13"/>
      <c r="VQ26" s="13"/>
      <c r="VR26" s="13"/>
      <c r="VS26" s="13"/>
      <c r="VT26" s="13"/>
      <c r="VU26" s="13"/>
      <c r="VV26" s="13"/>
      <c r="VW26" s="13"/>
      <c r="VX26" s="13"/>
      <c r="VY26" s="13"/>
      <c r="VZ26" s="13"/>
      <c r="WA26" s="13"/>
      <c r="WB26" s="13"/>
      <c r="WC26" s="13"/>
      <c r="WD26" s="13"/>
      <c r="WE26" s="13"/>
      <c r="WF26" s="13"/>
      <c r="WG26" s="13"/>
      <c r="WH26" s="13"/>
      <c r="WI26" s="13"/>
      <c r="WJ26" s="13"/>
      <c r="WK26" s="13"/>
      <c r="WL26" s="13"/>
      <c r="WM26" s="13"/>
      <c r="WN26" s="13"/>
      <c r="WO26" s="13"/>
      <c r="WP26" s="13"/>
      <c r="WQ26" s="13"/>
      <c r="WR26" s="13"/>
      <c r="WS26" s="13"/>
      <c r="WT26" s="13"/>
      <c r="WU26" s="13"/>
      <c r="WV26" s="13"/>
      <c r="WW26" s="13"/>
      <c r="WX26" s="13"/>
      <c r="WY26" s="13"/>
      <c r="WZ26" s="13"/>
      <c r="XA26" s="13"/>
      <c r="XB26" s="13"/>
      <c r="XC26" s="13"/>
      <c r="XD26" s="13"/>
      <c r="XE26" s="13"/>
      <c r="XF26" s="13"/>
      <c r="XG26" s="13"/>
      <c r="XH26" s="13"/>
      <c r="XI26" s="13"/>
      <c r="XJ26" s="13"/>
      <c r="XK26" s="13"/>
      <c r="XL26" s="13"/>
      <c r="XM26" s="13"/>
      <c r="XN26" s="13"/>
      <c r="XO26" s="13"/>
      <c r="XP26" s="13"/>
      <c r="XQ26" s="13"/>
      <c r="XR26" s="13"/>
      <c r="XS26" s="13"/>
      <c r="XT26" s="13"/>
      <c r="XU26" s="13"/>
      <c r="XV26" s="13"/>
      <c r="XW26" s="13"/>
      <c r="XX26" s="13"/>
      <c r="XY26" s="13"/>
      <c r="XZ26" s="13"/>
      <c r="YA26" s="13"/>
      <c r="YB26" s="13"/>
      <c r="YC26" s="13"/>
      <c r="YD26" s="13"/>
      <c r="YE26" s="13"/>
      <c r="YF26" s="13"/>
      <c r="YG26" s="13"/>
      <c r="YH26" s="13"/>
      <c r="YI26" s="13"/>
      <c r="YJ26" s="13"/>
      <c r="YK26" s="13"/>
      <c r="YL26" s="13"/>
      <c r="YM26" s="13"/>
      <c r="YN26" s="13"/>
      <c r="YO26" s="13"/>
      <c r="YP26" s="13"/>
      <c r="YQ26" s="13"/>
      <c r="YR26" s="13"/>
      <c r="YS26" s="13"/>
      <c r="YT26" s="13"/>
      <c r="YU26" s="13"/>
      <c r="YV26" s="13"/>
      <c r="YW26" s="13"/>
      <c r="YX26" s="13"/>
      <c r="YY26" s="13"/>
      <c r="YZ26" s="13"/>
      <c r="ZA26" s="13"/>
      <c r="ZB26" s="13"/>
      <c r="ZC26" s="13"/>
      <c r="ZD26" s="13"/>
      <c r="ZE26" s="13"/>
      <c r="ZF26" s="13"/>
      <c r="ZG26" s="13"/>
      <c r="ZH26" s="13"/>
      <c r="ZI26" s="13"/>
      <c r="ZJ26" s="13"/>
      <c r="ZK26" s="13"/>
      <c r="ZL26" s="13"/>
      <c r="ZM26" s="13"/>
      <c r="ZN26" s="13"/>
      <c r="ZO26" s="13"/>
      <c r="ZP26" s="13"/>
      <c r="ZQ26" s="13"/>
      <c r="ZR26" s="13"/>
      <c r="ZS26" s="13"/>
      <c r="ZT26" s="13"/>
      <c r="ZU26" s="13"/>
      <c r="ZV26" s="13"/>
      <c r="ZW26" s="13"/>
      <c r="ZX26" s="13"/>
      <c r="ZY26" s="13"/>
      <c r="ZZ26" s="13"/>
      <c r="AAA26" s="13"/>
      <c r="AAB26" s="13"/>
    </row>
    <row r="27" spans="1:704" s="12" customFormat="1" ht="21" customHeight="1" x14ac:dyDescent="0.2">
      <c r="A27" s="102"/>
      <c r="B27" s="49" t="s">
        <v>2</v>
      </c>
      <c r="C27" s="50">
        <f t="shared" si="10"/>
        <v>8656.9259999999995</v>
      </c>
      <c r="D27" s="51">
        <v>219.06399999999999</v>
      </c>
      <c r="E27" s="51">
        <f>2415.326+2022.536</f>
        <v>4437.8620000000001</v>
      </c>
      <c r="F27" s="51">
        <v>4000</v>
      </c>
      <c r="G27" s="51"/>
      <c r="H27" s="51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0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  <c r="IU27" s="13"/>
      <c r="IV27" s="13"/>
      <c r="IW27" s="13"/>
      <c r="IX27" s="13"/>
      <c r="IY27" s="13"/>
      <c r="IZ27" s="13"/>
      <c r="JA27" s="13"/>
      <c r="JB27" s="13"/>
      <c r="JC27" s="13"/>
      <c r="JD27" s="13"/>
      <c r="JE27" s="13"/>
      <c r="JF27" s="13"/>
      <c r="JG27" s="13"/>
      <c r="JH27" s="13"/>
      <c r="JI27" s="13"/>
      <c r="JJ27" s="13"/>
      <c r="JK27" s="13"/>
      <c r="JL27" s="13"/>
      <c r="JM27" s="13"/>
      <c r="JN27" s="13"/>
      <c r="JO27" s="13"/>
      <c r="JP27" s="13"/>
      <c r="JQ27" s="13"/>
      <c r="JR27" s="13"/>
      <c r="JS27" s="13"/>
      <c r="JT27" s="13"/>
      <c r="JU27" s="13"/>
      <c r="JV27" s="13"/>
      <c r="JW27" s="13"/>
      <c r="JX27" s="13"/>
      <c r="JY27" s="13"/>
      <c r="JZ27" s="13"/>
      <c r="KA27" s="13"/>
      <c r="KB27" s="13"/>
      <c r="KC27" s="13"/>
      <c r="KD27" s="13"/>
      <c r="KE27" s="13"/>
      <c r="KF27" s="13"/>
      <c r="KG27" s="13"/>
      <c r="KH27" s="13"/>
      <c r="KI27" s="13"/>
      <c r="KJ27" s="13"/>
      <c r="KK27" s="13"/>
      <c r="KL27" s="13"/>
      <c r="KM27" s="13"/>
      <c r="KN27" s="13"/>
      <c r="KO27" s="13"/>
      <c r="KP27" s="13"/>
      <c r="KQ27" s="13"/>
      <c r="KR27" s="13"/>
      <c r="KS27" s="13"/>
      <c r="KT27" s="13"/>
      <c r="KU27" s="13"/>
      <c r="KV27" s="13"/>
      <c r="KW27" s="13"/>
      <c r="KX27" s="13"/>
      <c r="KY27" s="13"/>
      <c r="KZ27" s="13"/>
      <c r="LA27" s="13"/>
      <c r="LB27" s="13"/>
      <c r="LC27" s="13"/>
      <c r="LD27" s="13"/>
      <c r="LE27" s="13"/>
      <c r="LF27" s="13"/>
      <c r="LG27" s="13"/>
      <c r="LH27" s="13"/>
      <c r="LI27" s="13"/>
      <c r="LJ27" s="13"/>
      <c r="LK27" s="13"/>
      <c r="LL27" s="13"/>
      <c r="LM27" s="13"/>
      <c r="LN27" s="13"/>
      <c r="LO27" s="13"/>
      <c r="LP27" s="13"/>
      <c r="LQ27" s="13"/>
      <c r="LR27" s="13"/>
      <c r="LS27" s="13"/>
      <c r="LT27" s="13"/>
      <c r="LU27" s="13"/>
      <c r="LV27" s="13"/>
      <c r="LW27" s="13"/>
      <c r="LX27" s="13"/>
      <c r="LY27" s="13"/>
      <c r="LZ27" s="13"/>
      <c r="MA27" s="13"/>
      <c r="MB27" s="13"/>
      <c r="MC27" s="13"/>
      <c r="MD27" s="13"/>
      <c r="ME27" s="13"/>
      <c r="MF27" s="13"/>
      <c r="MG27" s="13"/>
      <c r="MH27" s="13"/>
      <c r="MI27" s="13"/>
      <c r="MJ27" s="13"/>
      <c r="MK27" s="13"/>
      <c r="ML27" s="13"/>
      <c r="MM27" s="13"/>
      <c r="MN27" s="13"/>
      <c r="MO27" s="13"/>
      <c r="MP27" s="13"/>
      <c r="MQ27" s="13"/>
      <c r="MR27" s="13"/>
      <c r="MS27" s="13"/>
      <c r="MT27" s="13"/>
      <c r="MU27" s="13"/>
      <c r="MV27" s="13"/>
      <c r="MW27" s="13"/>
      <c r="MX27" s="13"/>
      <c r="MY27" s="13"/>
      <c r="MZ27" s="13"/>
      <c r="NA27" s="13"/>
      <c r="NB27" s="13"/>
      <c r="NC27" s="13"/>
      <c r="ND27" s="13"/>
      <c r="NE27" s="13"/>
      <c r="NF27" s="13"/>
      <c r="NG27" s="13"/>
      <c r="NH27" s="13"/>
      <c r="NI27" s="13"/>
      <c r="NJ27" s="13"/>
      <c r="NK27" s="13"/>
      <c r="NL27" s="13"/>
      <c r="NM27" s="13"/>
      <c r="NN27" s="13"/>
      <c r="NO27" s="13"/>
      <c r="NP27" s="13"/>
      <c r="NQ27" s="13"/>
      <c r="NR27" s="13"/>
      <c r="NS27" s="13"/>
      <c r="NT27" s="13"/>
      <c r="NU27" s="13"/>
      <c r="NV27" s="13"/>
      <c r="NW27" s="13"/>
      <c r="NX27" s="13"/>
      <c r="NY27" s="13"/>
      <c r="NZ27" s="13"/>
      <c r="OA27" s="13"/>
      <c r="OB27" s="13"/>
      <c r="OC27" s="13"/>
      <c r="OD27" s="13"/>
      <c r="OE27" s="13"/>
      <c r="OF27" s="13"/>
      <c r="OG27" s="13"/>
      <c r="OH27" s="13"/>
      <c r="OI27" s="13"/>
      <c r="OJ27" s="13"/>
      <c r="OK27" s="13"/>
      <c r="OL27" s="13"/>
      <c r="OM27" s="13"/>
      <c r="ON27" s="13"/>
      <c r="OO27" s="13"/>
      <c r="OP27" s="13"/>
      <c r="OQ27" s="13"/>
      <c r="OR27" s="13"/>
      <c r="OS27" s="13"/>
      <c r="OT27" s="13"/>
      <c r="OU27" s="13"/>
      <c r="OV27" s="13"/>
      <c r="OW27" s="13"/>
      <c r="OX27" s="13"/>
      <c r="OY27" s="13"/>
      <c r="OZ27" s="13"/>
      <c r="PA27" s="13"/>
      <c r="PB27" s="13"/>
      <c r="PC27" s="13"/>
      <c r="PD27" s="13"/>
      <c r="PE27" s="13"/>
      <c r="PF27" s="13"/>
      <c r="PG27" s="13"/>
      <c r="PH27" s="13"/>
      <c r="PI27" s="13"/>
      <c r="PJ27" s="13"/>
      <c r="PK27" s="13"/>
      <c r="PL27" s="13"/>
      <c r="PM27" s="13"/>
      <c r="PN27" s="13"/>
      <c r="PO27" s="13"/>
      <c r="PP27" s="13"/>
      <c r="PQ27" s="13"/>
      <c r="PR27" s="13"/>
      <c r="PS27" s="13"/>
      <c r="PT27" s="13"/>
      <c r="PU27" s="13"/>
      <c r="PV27" s="13"/>
      <c r="PW27" s="13"/>
      <c r="PX27" s="13"/>
      <c r="PY27" s="13"/>
      <c r="PZ27" s="13"/>
      <c r="QA27" s="13"/>
      <c r="QB27" s="13"/>
      <c r="QC27" s="13"/>
      <c r="QD27" s="13"/>
      <c r="QE27" s="13"/>
      <c r="QF27" s="13"/>
      <c r="QG27" s="13"/>
      <c r="QH27" s="13"/>
      <c r="QI27" s="13"/>
      <c r="QJ27" s="13"/>
      <c r="QK27" s="13"/>
      <c r="QL27" s="13"/>
      <c r="QM27" s="13"/>
      <c r="QN27" s="13"/>
      <c r="QO27" s="13"/>
      <c r="QP27" s="13"/>
      <c r="QQ27" s="13"/>
      <c r="QR27" s="13"/>
      <c r="QS27" s="13"/>
      <c r="QT27" s="13"/>
      <c r="QU27" s="13"/>
      <c r="QV27" s="13"/>
      <c r="QW27" s="13"/>
      <c r="QX27" s="13"/>
      <c r="QY27" s="13"/>
      <c r="QZ27" s="13"/>
      <c r="RA27" s="13"/>
      <c r="RB27" s="13"/>
      <c r="RC27" s="13"/>
      <c r="RD27" s="13"/>
      <c r="RE27" s="13"/>
      <c r="RF27" s="13"/>
      <c r="RG27" s="13"/>
      <c r="RH27" s="13"/>
      <c r="RI27" s="13"/>
      <c r="RJ27" s="13"/>
      <c r="RK27" s="13"/>
      <c r="RL27" s="13"/>
      <c r="RM27" s="13"/>
      <c r="RN27" s="13"/>
      <c r="RO27" s="13"/>
      <c r="RP27" s="13"/>
      <c r="RQ27" s="13"/>
      <c r="RR27" s="13"/>
      <c r="RS27" s="13"/>
      <c r="RT27" s="13"/>
      <c r="RU27" s="13"/>
      <c r="RV27" s="13"/>
      <c r="RW27" s="13"/>
      <c r="RX27" s="13"/>
      <c r="RY27" s="13"/>
      <c r="RZ27" s="13"/>
      <c r="SA27" s="13"/>
      <c r="SB27" s="13"/>
      <c r="SC27" s="13"/>
      <c r="SD27" s="13"/>
      <c r="SE27" s="13"/>
      <c r="SF27" s="13"/>
      <c r="SG27" s="13"/>
      <c r="SH27" s="13"/>
      <c r="SI27" s="13"/>
      <c r="SJ27" s="13"/>
      <c r="SK27" s="13"/>
      <c r="SL27" s="13"/>
      <c r="SM27" s="13"/>
      <c r="SN27" s="13"/>
      <c r="SO27" s="13"/>
      <c r="SP27" s="13"/>
      <c r="SQ27" s="13"/>
      <c r="SR27" s="13"/>
      <c r="SS27" s="13"/>
      <c r="ST27" s="13"/>
      <c r="SU27" s="13"/>
      <c r="SV27" s="13"/>
      <c r="SW27" s="13"/>
      <c r="SX27" s="13"/>
      <c r="SY27" s="13"/>
      <c r="SZ27" s="13"/>
      <c r="TA27" s="13"/>
      <c r="TB27" s="13"/>
      <c r="TC27" s="13"/>
      <c r="TD27" s="13"/>
      <c r="TE27" s="13"/>
      <c r="TF27" s="13"/>
      <c r="TG27" s="13"/>
      <c r="TH27" s="13"/>
      <c r="TI27" s="13"/>
      <c r="TJ27" s="13"/>
      <c r="TK27" s="13"/>
      <c r="TL27" s="13"/>
      <c r="TM27" s="13"/>
      <c r="TN27" s="13"/>
      <c r="TO27" s="13"/>
      <c r="TP27" s="13"/>
      <c r="TQ27" s="13"/>
      <c r="TR27" s="13"/>
      <c r="TS27" s="13"/>
      <c r="TT27" s="13"/>
      <c r="TU27" s="13"/>
      <c r="TV27" s="13"/>
      <c r="TW27" s="13"/>
      <c r="TX27" s="13"/>
      <c r="TY27" s="13"/>
      <c r="TZ27" s="13"/>
      <c r="UA27" s="13"/>
      <c r="UB27" s="13"/>
      <c r="UC27" s="13"/>
      <c r="UD27" s="13"/>
      <c r="UE27" s="13"/>
      <c r="UF27" s="13"/>
      <c r="UG27" s="13"/>
      <c r="UH27" s="13"/>
      <c r="UI27" s="13"/>
      <c r="UJ27" s="13"/>
      <c r="UK27" s="13"/>
      <c r="UL27" s="13"/>
      <c r="UM27" s="13"/>
      <c r="UN27" s="13"/>
      <c r="UO27" s="13"/>
      <c r="UP27" s="13"/>
      <c r="UQ27" s="13"/>
      <c r="UR27" s="13"/>
      <c r="US27" s="13"/>
      <c r="UT27" s="13"/>
      <c r="UU27" s="13"/>
      <c r="UV27" s="13"/>
      <c r="UW27" s="13"/>
      <c r="UX27" s="13"/>
      <c r="UY27" s="13"/>
      <c r="UZ27" s="13"/>
      <c r="VA27" s="13"/>
      <c r="VB27" s="13"/>
      <c r="VC27" s="13"/>
      <c r="VD27" s="13"/>
      <c r="VE27" s="13"/>
      <c r="VF27" s="13"/>
      <c r="VG27" s="13"/>
      <c r="VH27" s="13"/>
      <c r="VI27" s="13"/>
      <c r="VJ27" s="13"/>
      <c r="VK27" s="13"/>
      <c r="VL27" s="13"/>
      <c r="VM27" s="13"/>
      <c r="VN27" s="13"/>
      <c r="VO27" s="13"/>
      <c r="VP27" s="13"/>
      <c r="VQ27" s="13"/>
      <c r="VR27" s="13"/>
      <c r="VS27" s="13"/>
      <c r="VT27" s="13"/>
      <c r="VU27" s="13"/>
      <c r="VV27" s="13"/>
      <c r="VW27" s="13"/>
      <c r="VX27" s="13"/>
      <c r="VY27" s="13"/>
      <c r="VZ27" s="13"/>
      <c r="WA27" s="13"/>
      <c r="WB27" s="13"/>
      <c r="WC27" s="13"/>
      <c r="WD27" s="13"/>
      <c r="WE27" s="13"/>
      <c r="WF27" s="13"/>
      <c r="WG27" s="13"/>
      <c r="WH27" s="13"/>
      <c r="WI27" s="13"/>
      <c r="WJ27" s="13"/>
      <c r="WK27" s="13"/>
      <c r="WL27" s="13"/>
      <c r="WM27" s="13"/>
      <c r="WN27" s="13"/>
      <c r="WO27" s="13"/>
      <c r="WP27" s="13"/>
      <c r="WQ27" s="13"/>
      <c r="WR27" s="13"/>
      <c r="WS27" s="13"/>
      <c r="WT27" s="13"/>
      <c r="WU27" s="13"/>
      <c r="WV27" s="13"/>
      <c r="WW27" s="13"/>
      <c r="WX27" s="13"/>
      <c r="WY27" s="13"/>
      <c r="WZ27" s="13"/>
      <c r="XA27" s="13"/>
      <c r="XB27" s="13"/>
      <c r="XC27" s="13"/>
      <c r="XD27" s="13"/>
      <c r="XE27" s="13"/>
      <c r="XF27" s="13"/>
      <c r="XG27" s="13"/>
      <c r="XH27" s="13"/>
      <c r="XI27" s="13"/>
      <c r="XJ27" s="13"/>
      <c r="XK27" s="13"/>
      <c r="XL27" s="13"/>
      <c r="XM27" s="13"/>
      <c r="XN27" s="13"/>
      <c r="XO27" s="13"/>
      <c r="XP27" s="13"/>
      <c r="XQ27" s="13"/>
      <c r="XR27" s="13"/>
      <c r="XS27" s="13"/>
      <c r="XT27" s="13"/>
      <c r="XU27" s="13"/>
      <c r="XV27" s="13"/>
      <c r="XW27" s="13"/>
      <c r="XX27" s="13"/>
      <c r="XY27" s="13"/>
      <c r="XZ27" s="13"/>
      <c r="YA27" s="13"/>
      <c r="YB27" s="13"/>
      <c r="YC27" s="13"/>
      <c r="YD27" s="13"/>
      <c r="YE27" s="13"/>
      <c r="YF27" s="13"/>
      <c r="YG27" s="13"/>
      <c r="YH27" s="13"/>
      <c r="YI27" s="13"/>
      <c r="YJ27" s="13"/>
      <c r="YK27" s="13"/>
      <c r="YL27" s="13"/>
      <c r="YM27" s="13"/>
      <c r="YN27" s="13"/>
      <c r="YO27" s="13"/>
      <c r="YP27" s="13"/>
      <c r="YQ27" s="13"/>
      <c r="YR27" s="13"/>
      <c r="YS27" s="13"/>
      <c r="YT27" s="13"/>
      <c r="YU27" s="13"/>
      <c r="YV27" s="13"/>
      <c r="YW27" s="13"/>
      <c r="YX27" s="13"/>
      <c r="YY27" s="13"/>
      <c r="YZ27" s="13"/>
      <c r="ZA27" s="13"/>
      <c r="ZB27" s="13"/>
      <c r="ZC27" s="13"/>
      <c r="ZD27" s="13"/>
      <c r="ZE27" s="13"/>
      <c r="ZF27" s="13"/>
      <c r="ZG27" s="13"/>
      <c r="ZH27" s="13"/>
      <c r="ZI27" s="13"/>
      <c r="ZJ27" s="13"/>
      <c r="ZK27" s="13"/>
      <c r="ZL27" s="13"/>
      <c r="ZM27" s="13"/>
      <c r="ZN27" s="13"/>
      <c r="ZO27" s="13"/>
      <c r="ZP27" s="13"/>
      <c r="ZQ27" s="13"/>
      <c r="ZR27" s="13"/>
      <c r="ZS27" s="13"/>
      <c r="ZT27" s="13"/>
      <c r="ZU27" s="13"/>
      <c r="ZV27" s="13"/>
      <c r="ZW27" s="13"/>
      <c r="ZX27" s="13"/>
      <c r="ZY27" s="13"/>
      <c r="ZZ27" s="13"/>
      <c r="AAA27" s="13"/>
      <c r="AAB27" s="13"/>
    </row>
    <row r="28" spans="1:704" s="12" customFormat="1" ht="18" customHeight="1" x14ac:dyDescent="0.2">
      <c r="A28" s="95" t="s">
        <v>77</v>
      </c>
      <c r="B28" s="47" t="s">
        <v>0</v>
      </c>
      <c r="C28" s="48">
        <f t="shared" ref="C28:H28" si="11">C29+C30</f>
        <v>1942.3639999999998</v>
      </c>
      <c r="D28" s="48">
        <f t="shared" si="11"/>
        <v>1942.3639999999998</v>
      </c>
      <c r="E28" s="48">
        <f t="shared" si="11"/>
        <v>0</v>
      </c>
      <c r="F28" s="48">
        <f t="shared" si="11"/>
        <v>0</v>
      </c>
      <c r="G28" s="48">
        <f t="shared" si="11"/>
        <v>0</v>
      </c>
      <c r="H28" s="48">
        <f t="shared" si="11"/>
        <v>0</v>
      </c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0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  <c r="IT28" s="13"/>
      <c r="IU28" s="13"/>
      <c r="IV28" s="13"/>
      <c r="IW28" s="13"/>
      <c r="IX28" s="13"/>
      <c r="IY28" s="13"/>
      <c r="IZ28" s="13"/>
      <c r="JA28" s="13"/>
      <c r="JB28" s="13"/>
      <c r="JC28" s="13"/>
      <c r="JD28" s="13"/>
      <c r="JE28" s="13"/>
      <c r="JF28" s="13"/>
      <c r="JG28" s="13"/>
      <c r="JH28" s="13"/>
      <c r="JI28" s="13"/>
      <c r="JJ28" s="13"/>
      <c r="JK28" s="13"/>
      <c r="JL28" s="13"/>
      <c r="JM28" s="13"/>
      <c r="JN28" s="13"/>
      <c r="JO28" s="13"/>
      <c r="JP28" s="13"/>
      <c r="JQ28" s="13"/>
      <c r="JR28" s="13"/>
      <c r="JS28" s="13"/>
      <c r="JT28" s="13"/>
      <c r="JU28" s="13"/>
      <c r="JV28" s="13"/>
      <c r="JW28" s="13"/>
      <c r="JX28" s="13"/>
      <c r="JY28" s="13"/>
      <c r="JZ28" s="13"/>
      <c r="KA28" s="13"/>
      <c r="KB28" s="13"/>
      <c r="KC28" s="13"/>
      <c r="KD28" s="13"/>
      <c r="KE28" s="13"/>
      <c r="KF28" s="13"/>
      <c r="KG28" s="13"/>
      <c r="KH28" s="13"/>
      <c r="KI28" s="13"/>
      <c r="KJ28" s="13"/>
      <c r="KK28" s="13"/>
      <c r="KL28" s="13"/>
      <c r="KM28" s="13"/>
      <c r="KN28" s="13"/>
      <c r="KO28" s="13"/>
      <c r="KP28" s="13"/>
      <c r="KQ28" s="13"/>
      <c r="KR28" s="13"/>
      <c r="KS28" s="13"/>
      <c r="KT28" s="13"/>
      <c r="KU28" s="13"/>
      <c r="KV28" s="13"/>
      <c r="KW28" s="13"/>
      <c r="KX28" s="13"/>
      <c r="KY28" s="13"/>
      <c r="KZ28" s="13"/>
      <c r="LA28" s="13"/>
      <c r="LB28" s="13"/>
      <c r="LC28" s="13"/>
      <c r="LD28" s="13"/>
      <c r="LE28" s="13"/>
      <c r="LF28" s="13"/>
      <c r="LG28" s="13"/>
      <c r="LH28" s="13"/>
      <c r="LI28" s="13"/>
      <c r="LJ28" s="13"/>
      <c r="LK28" s="13"/>
      <c r="LL28" s="13"/>
      <c r="LM28" s="13"/>
      <c r="LN28" s="13"/>
      <c r="LO28" s="13"/>
      <c r="LP28" s="13"/>
      <c r="LQ28" s="13"/>
      <c r="LR28" s="13"/>
      <c r="LS28" s="13"/>
      <c r="LT28" s="13"/>
      <c r="LU28" s="13"/>
      <c r="LV28" s="13"/>
      <c r="LW28" s="13"/>
      <c r="LX28" s="13"/>
      <c r="LY28" s="13"/>
      <c r="LZ28" s="13"/>
      <c r="MA28" s="13"/>
      <c r="MB28" s="13"/>
      <c r="MC28" s="13"/>
      <c r="MD28" s="13"/>
      <c r="ME28" s="13"/>
      <c r="MF28" s="13"/>
      <c r="MG28" s="13"/>
      <c r="MH28" s="13"/>
      <c r="MI28" s="13"/>
      <c r="MJ28" s="13"/>
      <c r="MK28" s="13"/>
      <c r="ML28" s="13"/>
      <c r="MM28" s="13"/>
      <c r="MN28" s="13"/>
      <c r="MO28" s="13"/>
      <c r="MP28" s="13"/>
      <c r="MQ28" s="13"/>
      <c r="MR28" s="13"/>
      <c r="MS28" s="13"/>
      <c r="MT28" s="13"/>
      <c r="MU28" s="13"/>
      <c r="MV28" s="13"/>
      <c r="MW28" s="13"/>
      <c r="MX28" s="13"/>
      <c r="MY28" s="13"/>
      <c r="MZ28" s="13"/>
      <c r="NA28" s="13"/>
      <c r="NB28" s="13"/>
      <c r="NC28" s="13"/>
      <c r="ND28" s="13"/>
      <c r="NE28" s="13"/>
      <c r="NF28" s="13"/>
      <c r="NG28" s="13"/>
      <c r="NH28" s="13"/>
      <c r="NI28" s="13"/>
      <c r="NJ28" s="13"/>
      <c r="NK28" s="13"/>
      <c r="NL28" s="13"/>
      <c r="NM28" s="13"/>
      <c r="NN28" s="13"/>
      <c r="NO28" s="13"/>
      <c r="NP28" s="13"/>
      <c r="NQ28" s="13"/>
      <c r="NR28" s="13"/>
      <c r="NS28" s="13"/>
      <c r="NT28" s="13"/>
      <c r="NU28" s="13"/>
      <c r="NV28" s="13"/>
      <c r="NW28" s="13"/>
      <c r="NX28" s="13"/>
      <c r="NY28" s="13"/>
      <c r="NZ28" s="13"/>
      <c r="OA28" s="13"/>
      <c r="OB28" s="13"/>
      <c r="OC28" s="13"/>
      <c r="OD28" s="13"/>
      <c r="OE28" s="13"/>
      <c r="OF28" s="13"/>
      <c r="OG28" s="13"/>
      <c r="OH28" s="13"/>
      <c r="OI28" s="13"/>
      <c r="OJ28" s="13"/>
      <c r="OK28" s="13"/>
      <c r="OL28" s="13"/>
      <c r="OM28" s="13"/>
      <c r="ON28" s="13"/>
      <c r="OO28" s="13"/>
      <c r="OP28" s="13"/>
      <c r="OQ28" s="13"/>
      <c r="OR28" s="13"/>
      <c r="OS28" s="13"/>
      <c r="OT28" s="13"/>
      <c r="OU28" s="13"/>
      <c r="OV28" s="13"/>
      <c r="OW28" s="13"/>
      <c r="OX28" s="13"/>
      <c r="OY28" s="13"/>
      <c r="OZ28" s="13"/>
      <c r="PA28" s="13"/>
      <c r="PB28" s="13"/>
      <c r="PC28" s="13"/>
      <c r="PD28" s="13"/>
      <c r="PE28" s="13"/>
      <c r="PF28" s="13"/>
      <c r="PG28" s="13"/>
      <c r="PH28" s="13"/>
      <c r="PI28" s="13"/>
      <c r="PJ28" s="13"/>
      <c r="PK28" s="13"/>
      <c r="PL28" s="13"/>
      <c r="PM28" s="13"/>
      <c r="PN28" s="13"/>
      <c r="PO28" s="13"/>
      <c r="PP28" s="13"/>
      <c r="PQ28" s="13"/>
      <c r="PR28" s="13"/>
      <c r="PS28" s="13"/>
      <c r="PT28" s="13"/>
      <c r="PU28" s="13"/>
      <c r="PV28" s="13"/>
      <c r="PW28" s="13"/>
      <c r="PX28" s="13"/>
      <c r="PY28" s="13"/>
      <c r="PZ28" s="13"/>
      <c r="QA28" s="13"/>
      <c r="QB28" s="13"/>
      <c r="QC28" s="13"/>
      <c r="QD28" s="13"/>
      <c r="QE28" s="13"/>
      <c r="QF28" s="13"/>
      <c r="QG28" s="13"/>
      <c r="QH28" s="13"/>
      <c r="QI28" s="13"/>
      <c r="QJ28" s="13"/>
      <c r="QK28" s="13"/>
      <c r="QL28" s="13"/>
      <c r="QM28" s="13"/>
      <c r="QN28" s="13"/>
      <c r="QO28" s="13"/>
      <c r="QP28" s="13"/>
      <c r="QQ28" s="13"/>
      <c r="QR28" s="13"/>
      <c r="QS28" s="13"/>
      <c r="QT28" s="13"/>
      <c r="QU28" s="13"/>
      <c r="QV28" s="13"/>
      <c r="QW28" s="13"/>
      <c r="QX28" s="13"/>
      <c r="QY28" s="13"/>
      <c r="QZ28" s="13"/>
      <c r="RA28" s="13"/>
      <c r="RB28" s="13"/>
      <c r="RC28" s="13"/>
      <c r="RD28" s="13"/>
      <c r="RE28" s="13"/>
      <c r="RF28" s="13"/>
      <c r="RG28" s="13"/>
      <c r="RH28" s="13"/>
      <c r="RI28" s="13"/>
      <c r="RJ28" s="13"/>
      <c r="RK28" s="13"/>
      <c r="RL28" s="13"/>
      <c r="RM28" s="13"/>
      <c r="RN28" s="13"/>
      <c r="RO28" s="13"/>
      <c r="RP28" s="13"/>
      <c r="RQ28" s="13"/>
      <c r="RR28" s="13"/>
      <c r="RS28" s="13"/>
      <c r="RT28" s="13"/>
      <c r="RU28" s="13"/>
      <c r="RV28" s="13"/>
      <c r="RW28" s="13"/>
      <c r="RX28" s="13"/>
      <c r="RY28" s="13"/>
      <c r="RZ28" s="13"/>
      <c r="SA28" s="13"/>
      <c r="SB28" s="13"/>
      <c r="SC28" s="13"/>
      <c r="SD28" s="13"/>
      <c r="SE28" s="13"/>
      <c r="SF28" s="13"/>
      <c r="SG28" s="13"/>
      <c r="SH28" s="13"/>
      <c r="SI28" s="13"/>
      <c r="SJ28" s="13"/>
      <c r="SK28" s="13"/>
      <c r="SL28" s="13"/>
      <c r="SM28" s="13"/>
      <c r="SN28" s="13"/>
      <c r="SO28" s="13"/>
      <c r="SP28" s="13"/>
      <c r="SQ28" s="13"/>
      <c r="SR28" s="13"/>
      <c r="SS28" s="13"/>
      <c r="ST28" s="13"/>
      <c r="SU28" s="13"/>
      <c r="SV28" s="13"/>
      <c r="SW28" s="13"/>
      <c r="SX28" s="13"/>
      <c r="SY28" s="13"/>
      <c r="SZ28" s="13"/>
      <c r="TA28" s="13"/>
      <c r="TB28" s="13"/>
      <c r="TC28" s="13"/>
      <c r="TD28" s="13"/>
      <c r="TE28" s="13"/>
      <c r="TF28" s="13"/>
      <c r="TG28" s="13"/>
      <c r="TH28" s="13"/>
      <c r="TI28" s="13"/>
      <c r="TJ28" s="13"/>
      <c r="TK28" s="13"/>
      <c r="TL28" s="13"/>
      <c r="TM28" s="13"/>
      <c r="TN28" s="13"/>
      <c r="TO28" s="13"/>
      <c r="TP28" s="13"/>
      <c r="TQ28" s="13"/>
      <c r="TR28" s="13"/>
      <c r="TS28" s="13"/>
      <c r="TT28" s="13"/>
      <c r="TU28" s="13"/>
      <c r="TV28" s="13"/>
      <c r="TW28" s="13"/>
      <c r="TX28" s="13"/>
      <c r="TY28" s="13"/>
      <c r="TZ28" s="13"/>
      <c r="UA28" s="13"/>
      <c r="UB28" s="13"/>
      <c r="UC28" s="13"/>
      <c r="UD28" s="13"/>
      <c r="UE28" s="13"/>
      <c r="UF28" s="13"/>
      <c r="UG28" s="13"/>
      <c r="UH28" s="13"/>
      <c r="UI28" s="13"/>
      <c r="UJ28" s="13"/>
      <c r="UK28" s="13"/>
      <c r="UL28" s="13"/>
      <c r="UM28" s="13"/>
      <c r="UN28" s="13"/>
      <c r="UO28" s="13"/>
      <c r="UP28" s="13"/>
      <c r="UQ28" s="13"/>
      <c r="UR28" s="13"/>
      <c r="US28" s="13"/>
      <c r="UT28" s="13"/>
      <c r="UU28" s="13"/>
      <c r="UV28" s="13"/>
      <c r="UW28" s="13"/>
      <c r="UX28" s="13"/>
      <c r="UY28" s="13"/>
      <c r="UZ28" s="13"/>
      <c r="VA28" s="13"/>
      <c r="VB28" s="13"/>
      <c r="VC28" s="13"/>
      <c r="VD28" s="13"/>
      <c r="VE28" s="13"/>
      <c r="VF28" s="13"/>
      <c r="VG28" s="13"/>
      <c r="VH28" s="13"/>
      <c r="VI28" s="13"/>
      <c r="VJ28" s="13"/>
      <c r="VK28" s="13"/>
      <c r="VL28" s="13"/>
      <c r="VM28" s="13"/>
      <c r="VN28" s="13"/>
      <c r="VO28" s="13"/>
      <c r="VP28" s="13"/>
      <c r="VQ28" s="13"/>
      <c r="VR28" s="13"/>
      <c r="VS28" s="13"/>
      <c r="VT28" s="13"/>
      <c r="VU28" s="13"/>
      <c r="VV28" s="13"/>
      <c r="VW28" s="13"/>
      <c r="VX28" s="13"/>
      <c r="VY28" s="13"/>
      <c r="VZ28" s="13"/>
      <c r="WA28" s="13"/>
      <c r="WB28" s="13"/>
      <c r="WC28" s="13"/>
      <c r="WD28" s="13"/>
      <c r="WE28" s="13"/>
      <c r="WF28" s="13"/>
      <c r="WG28" s="13"/>
      <c r="WH28" s="13"/>
      <c r="WI28" s="13"/>
      <c r="WJ28" s="13"/>
      <c r="WK28" s="13"/>
      <c r="WL28" s="13"/>
      <c r="WM28" s="13"/>
      <c r="WN28" s="13"/>
      <c r="WO28" s="13"/>
      <c r="WP28" s="13"/>
      <c r="WQ28" s="13"/>
      <c r="WR28" s="13"/>
      <c r="WS28" s="13"/>
      <c r="WT28" s="13"/>
      <c r="WU28" s="13"/>
      <c r="WV28" s="13"/>
      <c r="WW28" s="13"/>
      <c r="WX28" s="13"/>
      <c r="WY28" s="13"/>
      <c r="WZ28" s="13"/>
      <c r="XA28" s="13"/>
      <c r="XB28" s="13"/>
      <c r="XC28" s="13"/>
      <c r="XD28" s="13"/>
      <c r="XE28" s="13"/>
      <c r="XF28" s="13"/>
      <c r="XG28" s="13"/>
      <c r="XH28" s="13"/>
      <c r="XI28" s="13"/>
      <c r="XJ28" s="13"/>
      <c r="XK28" s="13"/>
      <c r="XL28" s="13"/>
      <c r="XM28" s="13"/>
      <c r="XN28" s="13"/>
      <c r="XO28" s="13"/>
      <c r="XP28" s="13"/>
      <c r="XQ28" s="13"/>
      <c r="XR28" s="13"/>
      <c r="XS28" s="13"/>
      <c r="XT28" s="13"/>
      <c r="XU28" s="13"/>
      <c r="XV28" s="13"/>
      <c r="XW28" s="13"/>
      <c r="XX28" s="13"/>
      <c r="XY28" s="13"/>
      <c r="XZ28" s="13"/>
      <c r="YA28" s="13"/>
      <c r="YB28" s="13"/>
      <c r="YC28" s="13"/>
      <c r="YD28" s="13"/>
      <c r="YE28" s="13"/>
      <c r="YF28" s="13"/>
      <c r="YG28" s="13"/>
      <c r="YH28" s="13"/>
      <c r="YI28" s="13"/>
      <c r="YJ28" s="13"/>
      <c r="YK28" s="13"/>
      <c r="YL28" s="13"/>
      <c r="YM28" s="13"/>
      <c r="YN28" s="13"/>
      <c r="YO28" s="13"/>
      <c r="YP28" s="13"/>
      <c r="YQ28" s="13"/>
      <c r="YR28" s="13"/>
      <c r="YS28" s="13"/>
      <c r="YT28" s="13"/>
      <c r="YU28" s="13"/>
      <c r="YV28" s="13"/>
      <c r="YW28" s="13"/>
      <c r="YX28" s="13"/>
      <c r="YY28" s="13"/>
      <c r="YZ28" s="13"/>
      <c r="ZA28" s="13"/>
      <c r="ZB28" s="13"/>
      <c r="ZC28" s="13"/>
      <c r="ZD28" s="13"/>
      <c r="ZE28" s="13"/>
      <c r="ZF28" s="13"/>
      <c r="ZG28" s="13"/>
      <c r="ZH28" s="13"/>
      <c r="ZI28" s="13"/>
      <c r="ZJ28" s="13"/>
      <c r="ZK28" s="13"/>
      <c r="ZL28" s="13"/>
      <c r="ZM28" s="13"/>
      <c r="ZN28" s="13"/>
      <c r="ZO28" s="13"/>
      <c r="ZP28" s="13"/>
      <c r="ZQ28" s="13"/>
      <c r="ZR28" s="13"/>
      <c r="ZS28" s="13"/>
      <c r="ZT28" s="13"/>
      <c r="ZU28" s="13"/>
      <c r="ZV28" s="13"/>
      <c r="ZW28" s="13"/>
      <c r="ZX28" s="13"/>
      <c r="ZY28" s="13"/>
      <c r="ZZ28" s="13"/>
      <c r="AAA28" s="13"/>
      <c r="AAB28" s="13"/>
    </row>
    <row r="29" spans="1:704" s="12" customFormat="1" ht="18" customHeight="1" x14ac:dyDescent="0.2">
      <c r="A29" s="96"/>
      <c r="B29" s="49" t="s">
        <v>1</v>
      </c>
      <c r="C29" s="50">
        <f t="shared" ref="C29:C30" si="12">D29+E29+F29+G29+H29</f>
        <v>0</v>
      </c>
      <c r="D29" s="51"/>
      <c r="E29" s="51"/>
      <c r="F29" s="51"/>
      <c r="G29" s="51"/>
      <c r="H29" s="51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5"/>
      <c r="EU29" s="25"/>
      <c r="EV29" s="25"/>
      <c r="EW29" s="25"/>
      <c r="EX29" s="25"/>
      <c r="EY29" s="25"/>
      <c r="EZ29" s="25"/>
      <c r="FA29" s="25"/>
      <c r="FB29" s="25"/>
      <c r="FC29" s="25"/>
      <c r="FD29" s="25"/>
      <c r="FE29" s="25"/>
      <c r="FF29" s="25"/>
      <c r="FG29" s="25"/>
      <c r="FH29" s="25"/>
      <c r="FI29" s="25"/>
      <c r="FJ29" s="25"/>
      <c r="FK29" s="25"/>
      <c r="FL29" s="25"/>
      <c r="FM29" s="25"/>
      <c r="FN29" s="25"/>
      <c r="FO29" s="25"/>
      <c r="FP29" s="25"/>
      <c r="FQ29" s="25"/>
      <c r="FR29" s="25"/>
      <c r="FS29" s="25"/>
      <c r="FT29" s="25"/>
      <c r="FU29" s="25"/>
      <c r="FV29" s="25"/>
      <c r="FW29" s="25"/>
      <c r="FX29" s="25"/>
      <c r="FY29" s="25"/>
      <c r="FZ29" s="25"/>
      <c r="GA29" s="25"/>
      <c r="GB29" s="25"/>
      <c r="GC29" s="25"/>
      <c r="GD29" s="25"/>
      <c r="GE29" s="25"/>
      <c r="GF29" s="20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  <c r="IT29" s="13"/>
      <c r="IU29" s="13"/>
      <c r="IV29" s="13"/>
      <c r="IW29" s="13"/>
      <c r="IX29" s="13"/>
      <c r="IY29" s="13"/>
      <c r="IZ29" s="13"/>
      <c r="JA29" s="13"/>
      <c r="JB29" s="13"/>
      <c r="JC29" s="13"/>
      <c r="JD29" s="13"/>
      <c r="JE29" s="13"/>
      <c r="JF29" s="13"/>
      <c r="JG29" s="13"/>
      <c r="JH29" s="13"/>
      <c r="JI29" s="13"/>
      <c r="JJ29" s="13"/>
      <c r="JK29" s="13"/>
      <c r="JL29" s="13"/>
      <c r="JM29" s="13"/>
      <c r="JN29" s="13"/>
      <c r="JO29" s="13"/>
      <c r="JP29" s="13"/>
      <c r="JQ29" s="13"/>
      <c r="JR29" s="13"/>
      <c r="JS29" s="13"/>
      <c r="JT29" s="13"/>
      <c r="JU29" s="13"/>
      <c r="JV29" s="13"/>
      <c r="JW29" s="13"/>
      <c r="JX29" s="13"/>
      <c r="JY29" s="13"/>
      <c r="JZ29" s="13"/>
      <c r="KA29" s="13"/>
      <c r="KB29" s="13"/>
      <c r="KC29" s="13"/>
      <c r="KD29" s="13"/>
      <c r="KE29" s="13"/>
      <c r="KF29" s="13"/>
      <c r="KG29" s="13"/>
      <c r="KH29" s="13"/>
      <c r="KI29" s="13"/>
      <c r="KJ29" s="13"/>
      <c r="KK29" s="13"/>
      <c r="KL29" s="13"/>
      <c r="KM29" s="13"/>
      <c r="KN29" s="13"/>
      <c r="KO29" s="13"/>
      <c r="KP29" s="13"/>
      <c r="KQ29" s="13"/>
      <c r="KR29" s="13"/>
      <c r="KS29" s="13"/>
      <c r="KT29" s="13"/>
      <c r="KU29" s="13"/>
      <c r="KV29" s="13"/>
      <c r="KW29" s="13"/>
      <c r="KX29" s="13"/>
      <c r="KY29" s="13"/>
      <c r="KZ29" s="13"/>
      <c r="LA29" s="13"/>
      <c r="LB29" s="13"/>
      <c r="LC29" s="13"/>
      <c r="LD29" s="13"/>
      <c r="LE29" s="13"/>
      <c r="LF29" s="13"/>
      <c r="LG29" s="13"/>
      <c r="LH29" s="13"/>
      <c r="LI29" s="13"/>
      <c r="LJ29" s="13"/>
      <c r="LK29" s="13"/>
      <c r="LL29" s="13"/>
      <c r="LM29" s="13"/>
      <c r="LN29" s="13"/>
      <c r="LO29" s="13"/>
      <c r="LP29" s="13"/>
      <c r="LQ29" s="13"/>
      <c r="LR29" s="13"/>
      <c r="LS29" s="13"/>
      <c r="LT29" s="13"/>
      <c r="LU29" s="13"/>
      <c r="LV29" s="13"/>
      <c r="LW29" s="13"/>
      <c r="LX29" s="13"/>
      <c r="LY29" s="13"/>
      <c r="LZ29" s="13"/>
      <c r="MA29" s="13"/>
      <c r="MB29" s="13"/>
      <c r="MC29" s="13"/>
      <c r="MD29" s="13"/>
      <c r="ME29" s="13"/>
      <c r="MF29" s="13"/>
      <c r="MG29" s="13"/>
      <c r="MH29" s="13"/>
      <c r="MI29" s="13"/>
      <c r="MJ29" s="13"/>
      <c r="MK29" s="13"/>
      <c r="ML29" s="13"/>
      <c r="MM29" s="13"/>
      <c r="MN29" s="13"/>
      <c r="MO29" s="13"/>
      <c r="MP29" s="13"/>
      <c r="MQ29" s="13"/>
      <c r="MR29" s="13"/>
      <c r="MS29" s="13"/>
      <c r="MT29" s="13"/>
      <c r="MU29" s="13"/>
      <c r="MV29" s="13"/>
      <c r="MW29" s="13"/>
      <c r="MX29" s="13"/>
      <c r="MY29" s="13"/>
      <c r="MZ29" s="13"/>
      <c r="NA29" s="13"/>
      <c r="NB29" s="13"/>
      <c r="NC29" s="13"/>
      <c r="ND29" s="13"/>
      <c r="NE29" s="13"/>
      <c r="NF29" s="13"/>
      <c r="NG29" s="13"/>
      <c r="NH29" s="13"/>
      <c r="NI29" s="13"/>
      <c r="NJ29" s="13"/>
      <c r="NK29" s="13"/>
      <c r="NL29" s="13"/>
      <c r="NM29" s="13"/>
      <c r="NN29" s="13"/>
      <c r="NO29" s="13"/>
      <c r="NP29" s="13"/>
      <c r="NQ29" s="13"/>
      <c r="NR29" s="13"/>
      <c r="NS29" s="13"/>
      <c r="NT29" s="13"/>
      <c r="NU29" s="13"/>
      <c r="NV29" s="13"/>
      <c r="NW29" s="13"/>
      <c r="NX29" s="13"/>
      <c r="NY29" s="13"/>
      <c r="NZ29" s="13"/>
      <c r="OA29" s="13"/>
      <c r="OB29" s="13"/>
      <c r="OC29" s="13"/>
      <c r="OD29" s="13"/>
      <c r="OE29" s="13"/>
      <c r="OF29" s="13"/>
      <c r="OG29" s="13"/>
      <c r="OH29" s="13"/>
      <c r="OI29" s="13"/>
      <c r="OJ29" s="13"/>
      <c r="OK29" s="13"/>
      <c r="OL29" s="13"/>
      <c r="OM29" s="13"/>
      <c r="ON29" s="13"/>
      <c r="OO29" s="13"/>
      <c r="OP29" s="13"/>
      <c r="OQ29" s="13"/>
      <c r="OR29" s="13"/>
      <c r="OS29" s="13"/>
      <c r="OT29" s="13"/>
      <c r="OU29" s="13"/>
      <c r="OV29" s="13"/>
      <c r="OW29" s="13"/>
      <c r="OX29" s="13"/>
      <c r="OY29" s="13"/>
      <c r="OZ29" s="13"/>
      <c r="PA29" s="13"/>
      <c r="PB29" s="13"/>
      <c r="PC29" s="13"/>
      <c r="PD29" s="13"/>
      <c r="PE29" s="13"/>
      <c r="PF29" s="13"/>
      <c r="PG29" s="13"/>
      <c r="PH29" s="13"/>
      <c r="PI29" s="13"/>
      <c r="PJ29" s="13"/>
      <c r="PK29" s="13"/>
      <c r="PL29" s="13"/>
      <c r="PM29" s="13"/>
      <c r="PN29" s="13"/>
      <c r="PO29" s="13"/>
      <c r="PP29" s="13"/>
      <c r="PQ29" s="13"/>
      <c r="PR29" s="13"/>
      <c r="PS29" s="13"/>
      <c r="PT29" s="13"/>
      <c r="PU29" s="13"/>
      <c r="PV29" s="13"/>
      <c r="PW29" s="13"/>
      <c r="PX29" s="13"/>
      <c r="PY29" s="13"/>
      <c r="PZ29" s="13"/>
      <c r="QA29" s="13"/>
      <c r="QB29" s="13"/>
      <c r="QC29" s="13"/>
      <c r="QD29" s="13"/>
      <c r="QE29" s="13"/>
      <c r="QF29" s="13"/>
      <c r="QG29" s="13"/>
      <c r="QH29" s="13"/>
      <c r="QI29" s="13"/>
      <c r="QJ29" s="13"/>
      <c r="QK29" s="13"/>
      <c r="QL29" s="13"/>
      <c r="QM29" s="13"/>
      <c r="QN29" s="13"/>
      <c r="QO29" s="13"/>
      <c r="QP29" s="13"/>
      <c r="QQ29" s="13"/>
      <c r="QR29" s="13"/>
      <c r="QS29" s="13"/>
      <c r="QT29" s="13"/>
      <c r="QU29" s="13"/>
      <c r="QV29" s="13"/>
      <c r="QW29" s="13"/>
      <c r="QX29" s="13"/>
      <c r="QY29" s="13"/>
      <c r="QZ29" s="13"/>
      <c r="RA29" s="13"/>
      <c r="RB29" s="13"/>
      <c r="RC29" s="13"/>
      <c r="RD29" s="13"/>
      <c r="RE29" s="13"/>
      <c r="RF29" s="13"/>
      <c r="RG29" s="13"/>
      <c r="RH29" s="13"/>
      <c r="RI29" s="13"/>
      <c r="RJ29" s="13"/>
      <c r="RK29" s="13"/>
      <c r="RL29" s="13"/>
      <c r="RM29" s="13"/>
      <c r="RN29" s="13"/>
      <c r="RO29" s="13"/>
      <c r="RP29" s="13"/>
      <c r="RQ29" s="13"/>
      <c r="RR29" s="13"/>
      <c r="RS29" s="13"/>
      <c r="RT29" s="13"/>
      <c r="RU29" s="13"/>
      <c r="RV29" s="13"/>
      <c r="RW29" s="13"/>
      <c r="RX29" s="13"/>
      <c r="RY29" s="13"/>
      <c r="RZ29" s="13"/>
      <c r="SA29" s="13"/>
      <c r="SB29" s="13"/>
      <c r="SC29" s="13"/>
      <c r="SD29" s="13"/>
      <c r="SE29" s="13"/>
      <c r="SF29" s="13"/>
      <c r="SG29" s="13"/>
      <c r="SH29" s="13"/>
      <c r="SI29" s="13"/>
      <c r="SJ29" s="13"/>
      <c r="SK29" s="13"/>
      <c r="SL29" s="13"/>
      <c r="SM29" s="13"/>
      <c r="SN29" s="13"/>
      <c r="SO29" s="13"/>
      <c r="SP29" s="13"/>
      <c r="SQ29" s="13"/>
      <c r="SR29" s="13"/>
      <c r="SS29" s="13"/>
      <c r="ST29" s="13"/>
      <c r="SU29" s="13"/>
      <c r="SV29" s="13"/>
      <c r="SW29" s="13"/>
      <c r="SX29" s="13"/>
      <c r="SY29" s="13"/>
      <c r="SZ29" s="13"/>
      <c r="TA29" s="13"/>
      <c r="TB29" s="13"/>
      <c r="TC29" s="13"/>
      <c r="TD29" s="13"/>
      <c r="TE29" s="13"/>
      <c r="TF29" s="13"/>
      <c r="TG29" s="13"/>
      <c r="TH29" s="13"/>
      <c r="TI29" s="13"/>
      <c r="TJ29" s="13"/>
      <c r="TK29" s="13"/>
      <c r="TL29" s="13"/>
      <c r="TM29" s="13"/>
      <c r="TN29" s="13"/>
      <c r="TO29" s="13"/>
      <c r="TP29" s="13"/>
      <c r="TQ29" s="13"/>
      <c r="TR29" s="13"/>
      <c r="TS29" s="13"/>
      <c r="TT29" s="13"/>
      <c r="TU29" s="13"/>
      <c r="TV29" s="13"/>
      <c r="TW29" s="13"/>
      <c r="TX29" s="13"/>
      <c r="TY29" s="13"/>
      <c r="TZ29" s="13"/>
      <c r="UA29" s="13"/>
      <c r="UB29" s="13"/>
      <c r="UC29" s="13"/>
      <c r="UD29" s="13"/>
      <c r="UE29" s="13"/>
      <c r="UF29" s="13"/>
      <c r="UG29" s="13"/>
      <c r="UH29" s="13"/>
      <c r="UI29" s="13"/>
      <c r="UJ29" s="13"/>
      <c r="UK29" s="13"/>
      <c r="UL29" s="13"/>
      <c r="UM29" s="13"/>
      <c r="UN29" s="13"/>
      <c r="UO29" s="13"/>
      <c r="UP29" s="13"/>
      <c r="UQ29" s="13"/>
      <c r="UR29" s="13"/>
      <c r="US29" s="13"/>
      <c r="UT29" s="13"/>
      <c r="UU29" s="13"/>
      <c r="UV29" s="13"/>
      <c r="UW29" s="13"/>
      <c r="UX29" s="13"/>
      <c r="UY29" s="13"/>
      <c r="UZ29" s="13"/>
      <c r="VA29" s="13"/>
      <c r="VB29" s="13"/>
      <c r="VC29" s="13"/>
      <c r="VD29" s="13"/>
      <c r="VE29" s="13"/>
      <c r="VF29" s="13"/>
      <c r="VG29" s="13"/>
      <c r="VH29" s="13"/>
      <c r="VI29" s="13"/>
      <c r="VJ29" s="13"/>
      <c r="VK29" s="13"/>
      <c r="VL29" s="13"/>
      <c r="VM29" s="13"/>
      <c r="VN29" s="13"/>
      <c r="VO29" s="13"/>
      <c r="VP29" s="13"/>
      <c r="VQ29" s="13"/>
      <c r="VR29" s="13"/>
      <c r="VS29" s="13"/>
      <c r="VT29" s="13"/>
      <c r="VU29" s="13"/>
      <c r="VV29" s="13"/>
      <c r="VW29" s="13"/>
      <c r="VX29" s="13"/>
      <c r="VY29" s="13"/>
      <c r="VZ29" s="13"/>
      <c r="WA29" s="13"/>
      <c r="WB29" s="13"/>
      <c r="WC29" s="13"/>
      <c r="WD29" s="13"/>
      <c r="WE29" s="13"/>
      <c r="WF29" s="13"/>
      <c r="WG29" s="13"/>
      <c r="WH29" s="13"/>
      <c r="WI29" s="13"/>
      <c r="WJ29" s="13"/>
      <c r="WK29" s="13"/>
      <c r="WL29" s="13"/>
      <c r="WM29" s="13"/>
      <c r="WN29" s="13"/>
      <c r="WO29" s="13"/>
      <c r="WP29" s="13"/>
      <c r="WQ29" s="13"/>
      <c r="WR29" s="13"/>
      <c r="WS29" s="13"/>
      <c r="WT29" s="13"/>
      <c r="WU29" s="13"/>
      <c r="WV29" s="13"/>
      <c r="WW29" s="13"/>
      <c r="WX29" s="13"/>
      <c r="WY29" s="13"/>
      <c r="WZ29" s="13"/>
      <c r="XA29" s="13"/>
      <c r="XB29" s="13"/>
      <c r="XC29" s="13"/>
      <c r="XD29" s="13"/>
      <c r="XE29" s="13"/>
      <c r="XF29" s="13"/>
      <c r="XG29" s="13"/>
      <c r="XH29" s="13"/>
      <c r="XI29" s="13"/>
      <c r="XJ29" s="13"/>
      <c r="XK29" s="13"/>
      <c r="XL29" s="13"/>
      <c r="XM29" s="13"/>
      <c r="XN29" s="13"/>
      <c r="XO29" s="13"/>
      <c r="XP29" s="13"/>
      <c r="XQ29" s="13"/>
      <c r="XR29" s="13"/>
      <c r="XS29" s="13"/>
      <c r="XT29" s="13"/>
      <c r="XU29" s="13"/>
      <c r="XV29" s="13"/>
      <c r="XW29" s="13"/>
      <c r="XX29" s="13"/>
      <c r="XY29" s="13"/>
      <c r="XZ29" s="13"/>
      <c r="YA29" s="13"/>
      <c r="YB29" s="13"/>
      <c r="YC29" s="13"/>
      <c r="YD29" s="13"/>
      <c r="YE29" s="13"/>
      <c r="YF29" s="13"/>
      <c r="YG29" s="13"/>
      <c r="YH29" s="13"/>
      <c r="YI29" s="13"/>
      <c r="YJ29" s="13"/>
      <c r="YK29" s="13"/>
      <c r="YL29" s="13"/>
      <c r="YM29" s="13"/>
      <c r="YN29" s="13"/>
      <c r="YO29" s="13"/>
      <c r="YP29" s="13"/>
      <c r="YQ29" s="13"/>
      <c r="YR29" s="13"/>
      <c r="YS29" s="13"/>
      <c r="YT29" s="13"/>
      <c r="YU29" s="13"/>
      <c r="YV29" s="13"/>
      <c r="YW29" s="13"/>
      <c r="YX29" s="13"/>
      <c r="YY29" s="13"/>
      <c r="YZ29" s="13"/>
      <c r="ZA29" s="13"/>
      <c r="ZB29" s="13"/>
      <c r="ZC29" s="13"/>
      <c r="ZD29" s="13"/>
      <c r="ZE29" s="13"/>
      <c r="ZF29" s="13"/>
      <c r="ZG29" s="13"/>
      <c r="ZH29" s="13"/>
      <c r="ZI29" s="13"/>
      <c r="ZJ29" s="13"/>
      <c r="ZK29" s="13"/>
      <c r="ZL29" s="13"/>
      <c r="ZM29" s="13"/>
      <c r="ZN29" s="13"/>
      <c r="ZO29" s="13"/>
      <c r="ZP29" s="13"/>
      <c r="ZQ29" s="13"/>
      <c r="ZR29" s="13"/>
      <c r="ZS29" s="13"/>
      <c r="ZT29" s="13"/>
      <c r="ZU29" s="13"/>
      <c r="ZV29" s="13"/>
      <c r="ZW29" s="13"/>
      <c r="ZX29" s="13"/>
      <c r="ZY29" s="13"/>
      <c r="ZZ29" s="13"/>
      <c r="AAA29" s="13"/>
      <c r="AAB29" s="13"/>
    </row>
    <row r="30" spans="1:704" s="12" customFormat="1" ht="18" customHeight="1" x14ac:dyDescent="0.2">
      <c r="A30" s="96"/>
      <c r="B30" s="49" t="s">
        <v>2</v>
      </c>
      <c r="C30" s="50">
        <f t="shared" si="12"/>
        <v>1942.3639999999998</v>
      </c>
      <c r="D30" s="51">
        <f>1489.504+349+103.86</f>
        <v>1942.3639999999998</v>
      </c>
      <c r="E30" s="51">
        <v>0</v>
      </c>
      <c r="F30" s="51"/>
      <c r="G30" s="51"/>
      <c r="H30" s="51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  <c r="EP30" s="25"/>
      <c r="EQ30" s="25"/>
      <c r="ER30" s="25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25"/>
      <c r="FG30" s="25"/>
      <c r="FH30" s="25"/>
      <c r="FI30" s="25"/>
      <c r="FJ30" s="25"/>
      <c r="FK30" s="25"/>
      <c r="FL30" s="25"/>
      <c r="FM30" s="25"/>
      <c r="FN30" s="25"/>
      <c r="FO30" s="25"/>
      <c r="FP30" s="25"/>
      <c r="FQ30" s="25"/>
      <c r="FR30" s="25"/>
      <c r="FS30" s="25"/>
      <c r="FT30" s="25"/>
      <c r="FU30" s="25"/>
      <c r="FV30" s="25"/>
      <c r="FW30" s="25"/>
      <c r="FX30" s="25"/>
      <c r="FY30" s="25"/>
      <c r="FZ30" s="25"/>
      <c r="GA30" s="25"/>
      <c r="GB30" s="25"/>
      <c r="GC30" s="25"/>
      <c r="GD30" s="25"/>
      <c r="GE30" s="25"/>
      <c r="GF30" s="20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  <c r="IL30" s="13"/>
      <c r="IM30" s="13"/>
      <c r="IN30" s="13"/>
      <c r="IO30" s="13"/>
      <c r="IP30" s="13"/>
      <c r="IQ30" s="13"/>
      <c r="IR30" s="13"/>
      <c r="IS30" s="13"/>
      <c r="IT30" s="13"/>
      <c r="IU30" s="13"/>
      <c r="IV30" s="13"/>
      <c r="IW30" s="13"/>
      <c r="IX30" s="13"/>
      <c r="IY30" s="13"/>
      <c r="IZ30" s="13"/>
      <c r="JA30" s="13"/>
      <c r="JB30" s="13"/>
      <c r="JC30" s="13"/>
      <c r="JD30" s="13"/>
      <c r="JE30" s="13"/>
      <c r="JF30" s="13"/>
      <c r="JG30" s="13"/>
      <c r="JH30" s="13"/>
      <c r="JI30" s="13"/>
      <c r="JJ30" s="13"/>
      <c r="JK30" s="13"/>
      <c r="JL30" s="13"/>
      <c r="JM30" s="13"/>
      <c r="JN30" s="13"/>
      <c r="JO30" s="13"/>
      <c r="JP30" s="13"/>
      <c r="JQ30" s="13"/>
      <c r="JR30" s="13"/>
      <c r="JS30" s="13"/>
      <c r="JT30" s="13"/>
      <c r="JU30" s="13"/>
      <c r="JV30" s="13"/>
      <c r="JW30" s="13"/>
      <c r="JX30" s="13"/>
      <c r="JY30" s="13"/>
      <c r="JZ30" s="13"/>
      <c r="KA30" s="13"/>
      <c r="KB30" s="13"/>
      <c r="KC30" s="13"/>
      <c r="KD30" s="13"/>
      <c r="KE30" s="13"/>
      <c r="KF30" s="13"/>
      <c r="KG30" s="13"/>
      <c r="KH30" s="13"/>
      <c r="KI30" s="13"/>
      <c r="KJ30" s="13"/>
      <c r="KK30" s="13"/>
      <c r="KL30" s="13"/>
      <c r="KM30" s="13"/>
      <c r="KN30" s="13"/>
      <c r="KO30" s="13"/>
      <c r="KP30" s="13"/>
      <c r="KQ30" s="13"/>
      <c r="KR30" s="13"/>
      <c r="KS30" s="13"/>
      <c r="KT30" s="13"/>
      <c r="KU30" s="13"/>
      <c r="KV30" s="13"/>
      <c r="KW30" s="13"/>
      <c r="KX30" s="13"/>
      <c r="KY30" s="13"/>
      <c r="KZ30" s="13"/>
      <c r="LA30" s="13"/>
      <c r="LB30" s="13"/>
      <c r="LC30" s="13"/>
      <c r="LD30" s="13"/>
      <c r="LE30" s="13"/>
      <c r="LF30" s="13"/>
      <c r="LG30" s="13"/>
      <c r="LH30" s="13"/>
      <c r="LI30" s="13"/>
      <c r="LJ30" s="13"/>
      <c r="LK30" s="13"/>
      <c r="LL30" s="13"/>
      <c r="LM30" s="13"/>
      <c r="LN30" s="13"/>
      <c r="LO30" s="13"/>
      <c r="LP30" s="13"/>
      <c r="LQ30" s="13"/>
      <c r="LR30" s="13"/>
      <c r="LS30" s="13"/>
      <c r="LT30" s="13"/>
      <c r="LU30" s="13"/>
      <c r="LV30" s="13"/>
      <c r="LW30" s="13"/>
      <c r="LX30" s="13"/>
      <c r="LY30" s="13"/>
      <c r="LZ30" s="13"/>
      <c r="MA30" s="13"/>
      <c r="MB30" s="13"/>
      <c r="MC30" s="13"/>
      <c r="MD30" s="13"/>
      <c r="ME30" s="13"/>
      <c r="MF30" s="13"/>
      <c r="MG30" s="13"/>
      <c r="MH30" s="13"/>
      <c r="MI30" s="13"/>
      <c r="MJ30" s="13"/>
      <c r="MK30" s="13"/>
      <c r="ML30" s="13"/>
      <c r="MM30" s="13"/>
      <c r="MN30" s="13"/>
      <c r="MO30" s="13"/>
      <c r="MP30" s="13"/>
      <c r="MQ30" s="13"/>
      <c r="MR30" s="13"/>
      <c r="MS30" s="13"/>
      <c r="MT30" s="13"/>
      <c r="MU30" s="13"/>
      <c r="MV30" s="13"/>
      <c r="MW30" s="13"/>
      <c r="MX30" s="13"/>
      <c r="MY30" s="13"/>
      <c r="MZ30" s="13"/>
      <c r="NA30" s="13"/>
      <c r="NB30" s="13"/>
      <c r="NC30" s="13"/>
      <c r="ND30" s="13"/>
      <c r="NE30" s="13"/>
      <c r="NF30" s="13"/>
      <c r="NG30" s="13"/>
      <c r="NH30" s="13"/>
      <c r="NI30" s="13"/>
      <c r="NJ30" s="13"/>
      <c r="NK30" s="13"/>
      <c r="NL30" s="13"/>
      <c r="NM30" s="13"/>
      <c r="NN30" s="13"/>
      <c r="NO30" s="13"/>
      <c r="NP30" s="13"/>
      <c r="NQ30" s="13"/>
      <c r="NR30" s="13"/>
      <c r="NS30" s="13"/>
      <c r="NT30" s="13"/>
      <c r="NU30" s="13"/>
      <c r="NV30" s="13"/>
      <c r="NW30" s="13"/>
      <c r="NX30" s="13"/>
      <c r="NY30" s="13"/>
      <c r="NZ30" s="13"/>
      <c r="OA30" s="13"/>
      <c r="OB30" s="13"/>
      <c r="OC30" s="13"/>
      <c r="OD30" s="13"/>
      <c r="OE30" s="13"/>
      <c r="OF30" s="13"/>
      <c r="OG30" s="13"/>
      <c r="OH30" s="13"/>
      <c r="OI30" s="13"/>
      <c r="OJ30" s="13"/>
      <c r="OK30" s="13"/>
      <c r="OL30" s="13"/>
      <c r="OM30" s="13"/>
      <c r="ON30" s="13"/>
      <c r="OO30" s="13"/>
      <c r="OP30" s="13"/>
      <c r="OQ30" s="13"/>
      <c r="OR30" s="13"/>
      <c r="OS30" s="13"/>
      <c r="OT30" s="13"/>
      <c r="OU30" s="13"/>
      <c r="OV30" s="13"/>
      <c r="OW30" s="13"/>
      <c r="OX30" s="13"/>
      <c r="OY30" s="13"/>
      <c r="OZ30" s="13"/>
      <c r="PA30" s="13"/>
      <c r="PB30" s="13"/>
      <c r="PC30" s="13"/>
      <c r="PD30" s="13"/>
      <c r="PE30" s="13"/>
      <c r="PF30" s="13"/>
      <c r="PG30" s="13"/>
      <c r="PH30" s="13"/>
      <c r="PI30" s="13"/>
      <c r="PJ30" s="13"/>
      <c r="PK30" s="13"/>
      <c r="PL30" s="13"/>
      <c r="PM30" s="13"/>
      <c r="PN30" s="13"/>
      <c r="PO30" s="13"/>
      <c r="PP30" s="13"/>
      <c r="PQ30" s="13"/>
      <c r="PR30" s="13"/>
      <c r="PS30" s="13"/>
      <c r="PT30" s="13"/>
      <c r="PU30" s="13"/>
      <c r="PV30" s="13"/>
      <c r="PW30" s="13"/>
      <c r="PX30" s="13"/>
      <c r="PY30" s="13"/>
      <c r="PZ30" s="13"/>
      <c r="QA30" s="13"/>
      <c r="QB30" s="13"/>
      <c r="QC30" s="13"/>
      <c r="QD30" s="13"/>
      <c r="QE30" s="13"/>
      <c r="QF30" s="13"/>
      <c r="QG30" s="13"/>
      <c r="QH30" s="13"/>
      <c r="QI30" s="13"/>
      <c r="QJ30" s="13"/>
      <c r="QK30" s="13"/>
      <c r="QL30" s="13"/>
      <c r="QM30" s="13"/>
      <c r="QN30" s="13"/>
      <c r="QO30" s="13"/>
      <c r="QP30" s="13"/>
      <c r="QQ30" s="13"/>
      <c r="QR30" s="13"/>
      <c r="QS30" s="13"/>
      <c r="QT30" s="13"/>
      <c r="QU30" s="13"/>
      <c r="QV30" s="13"/>
      <c r="QW30" s="13"/>
      <c r="QX30" s="13"/>
      <c r="QY30" s="13"/>
      <c r="QZ30" s="13"/>
      <c r="RA30" s="13"/>
      <c r="RB30" s="13"/>
      <c r="RC30" s="13"/>
      <c r="RD30" s="13"/>
      <c r="RE30" s="13"/>
      <c r="RF30" s="13"/>
      <c r="RG30" s="13"/>
      <c r="RH30" s="13"/>
      <c r="RI30" s="13"/>
      <c r="RJ30" s="13"/>
      <c r="RK30" s="13"/>
      <c r="RL30" s="13"/>
      <c r="RM30" s="13"/>
      <c r="RN30" s="13"/>
      <c r="RO30" s="13"/>
      <c r="RP30" s="13"/>
      <c r="RQ30" s="13"/>
      <c r="RR30" s="13"/>
      <c r="RS30" s="13"/>
      <c r="RT30" s="13"/>
      <c r="RU30" s="13"/>
      <c r="RV30" s="13"/>
      <c r="RW30" s="13"/>
      <c r="RX30" s="13"/>
      <c r="RY30" s="13"/>
      <c r="RZ30" s="13"/>
      <c r="SA30" s="13"/>
      <c r="SB30" s="13"/>
      <c r="SC30" s="13"/>
      <c r="SD30" s="13"/>
      <c r="SE30" s="13"/>
      <c r="SF30" s="13"/>
      <c r="SG30" s="13"/>
      <c r="SH30" s="13"/>
      <c r="SI30" s="13"/>
      <c r="SJ30" s="13"/>
      <c r="SK30" s="13"/>
      <c r="SL30" s="13"/>
      <c r="SM30" s="13"/>
      <c r="SN30" s="13"/>
      <c r="SO30" s="13"/>
      <c r="SP30" s="13"/>
      <c r="SQ30" s="13"/>
      <c r="SR30" s="13"/>
      <c r="SS30" s="13"/>
      <c r="ST30" s="13"/>
      <c r="SU30" s="13"/>
      <c r="SV30" s="13"/>
      <c r="SW30" s="13"/>
      <c r="SX30" s="13"/>
      <c r="SY30" s="13"/>
      <c r="SZ30" s="13"/>
      <c r="TA30" s="13"/>
      <c r="TB30" s="13"/>
      <c r="TC30" s="13"/>
      <c r="TD30" s="13"/>
      <c r="TE30" s="13"/>
      <c r="TF30" s="13"/>
      <c r="TG30" s="13"/>
      <c r="TH30" s="13"/>
      <c r="TI30" s="13"/>
      <c r="TJ30" s="13"/>
      <c r="TK30" s="13"/>
      <c r="TL30" s="13"/>
      <c r="TM30" s="13"/>
      <c r="TN30" s="13"/>
      <c r="TO30" s="13"/>
      <c r="TP30" s="13"/>
      <c r="TQ30" s="13"/>
      <c r="TR30" s="13"/>
      <c r="TS30" s="13"/>
      <c r="TT30" s="13"/>
      <c r="TU30" s="13"/>
      <c r="TV30" s="13"/>
      <c r="TW30" s="13"/>
      <c r="TX30" s="13"/>
      <c r="TY30" s="13"/>
      <c r="TZ30" s="13"/>
      <c r="UA30" s="13"/>
      <c r="UB30" s="13"/>
      <c r="UC30" s="13"/>
      <c r="UD30" s="13"/>
      <c r="UE30" s="13"/>
      <c r="UF30" s="13"/>
      <c r="UG30" s="13"/>
      <c r="UH30" s="13"/>
      <c r="UI30" s="13"/>
      <c r="UJ30" s="13"/>
      <c r="UK30" s="13"/>
      <c r="UL30" s="13"/>
      <c r="UM30" s="13"/>
      <c r="UN30" s="13"/>
      <c r="UO30" s="13"/>
      <c r="UP30" s="13"/>
      <c r="UQ30" s="13"/>
      <c r="UR30" s="13"/>
      <c r="US30" s="13"/>
      <c r="UT30" s="13"/>
      <c r="UU30" s="13"/>
      <c r="UV30" s="13"/>
      <c r="UW30" s="13"/>
      <c r="UX30" s="13"/>
      <c r="UY30" s="13"/>
      <c r="UZ30" s="13"/>
      <c r="VA30" s="13"/>
      <c r="VB30" s="13"/>
      <c r="VC30" s="13"/>
      <c r="VD30" s="13"/>
      <c r="VE30" s="13"/>
      <c r="VF30" s="13"/>
      <c r="VG30" s="13"/>
      <c r="VH30" s="13"/>
      <c r="VI30" s="13"/>
      <c r="VJ30" s="13"/>
      <c r="VK30" s="13"/>
      <c r="VL30" s="13"/>
      <c r="VM30" s="13"/>
      <c r="VN30" s="13"/>
      <c r="VO30" s="13"/>
      <c r="VP30" s="13"/>
      <c r="VQ30" s="13"/>
      <c r="VR30" s="13"/>
      <c r="VS30" s="13"/>
      <c r="VT30" s="13"/>
      <c r="VU30" s="13"/>
      <c r="VV30" s="13"/>
      <c r="VW30" s="13"/>
      <c r="VX30" s="13"/>
      <c r="VY30" s="13"/>
      <c r="VZ30" s="13"/>
      <c r="WA30" s="13"/>
      <c r="WB30" s="13"/>
      <c r="WC30" s="13"/>
      <c r="WD30" s="13"/>
      <c r="WE30" s="13"/>
      <c r="WF30" s="13"/>
      <c r="WG30" s="13"/>
      <c r="WH30" s="13"/>
      <c r="WI30" s="13"/>
      <c r="WJ30" s="13"/>
      <c r="WK30" s="13"/>
      <c r="WL30" s="13"/>
      <c r="WM30" s="13"/>
      <c r="WN30" s="13"/>
      <c r="WO30" s="13"/>
      <c r="WP30" s="13"/>
      <c r="WQ30" s="13"/>
      <c r="WR30" s="13"/>
      <c r="WS30" s="13"/>
      <c r="WT30" s="13"/>
      <c r="WU30" s="13"/>
      <c r="WV30" s="13"/>
      <c r="WW30" s="13"/>
      <c r="WX30" s="13"/>
      <c r="WY30" s="13"/>
      <c r="WZ30" s="13"/>
      <c r="XA30" s="13"/>
      <c r="XB30" s="13"/>
      <c r="XC30" s="13"/>
      <c r="XD30" s="13"/>
      <c r="XE30" s="13"/>
      <c r="XF30" s="13"/>
      <c r="XG30" s="13"/>
      <c r="XH30" s="13"/>
      <c r="XI30" s="13"/>
      <c r="XJ30" s="13"/>
      <c r="XK30" s="13"/>
      <c r="XL30" s="13"/>
      <c r="XM30" s="13"/>
      <c r="XN30" s="13"/>
      <c r="XO30" s="13"/>
      <c r="XP30" s="13"/>
      <c r="XQ30" s="13"/>
      <c r="XR30" s="13"/>
      <c r="XS30" s="13"/>
      <c r="XT30" s="13"/>
      <c r="XU30" s="13"/>
      <c r="XV30" s="13"/>
      <c r="XW30" s="13"/>
      <c r="XX30" s="13"/>
      <c r="XY30" s="13"/>
      <c r="XZ30" s="13"/>
      <c r="YA30" s="13"/>
      <c r="YB30" s="13"/>
      <c r="YC30" s="13"/>
      <c r="YD30" s="13"/>
      <c r="YE30" s="13"/>
      <c r="YF30" s="13"/>
      <c r="YG30" s="13"/>
      <c r="YH30" s="13"/>
      <c r="YI30" s="13"/>
      <c r="YJ30" s="13"/>
      <c r="YK30" s="13"/>
      <c r="YL30" s="13"/>
      <c r="YM30" s="13"/>
      <c r="YN30" s="13"/>
      <c r="YO30" s="13"/>
      <c r="YP30" s="13"/>
      <c r="YQ30" s="13"/>
      <c r="YR30" s="13"/>
      <c r="YS30" s="13"/>
      <c r="YT30" s="13"/>
      <c r="YU30" s="13"/>
      <c r="YV30" s="13"/>
      <c r="YW30" s="13"/>
      <c r="YX30" s="13"/>
      <c r="YY30" s="13"/>
      <c r="YZ30" s="13"/>
      <c r="ZA30" s="13"/>
      <c r="ZB30" s="13"/>
      <c r="ZC30" s="13"/>
      <c r="ZD30" s="13"/>
      <c r="ZE30" s="13"/>
      <c r="ZF30" s="13"/>
      <c r="ZG30" s="13"/>
      <c r="ZH30" s="13"/>
      <c r="ZI30" s="13"/>
      <c r="ZJ30" s="13"/>
      <c r="ZK30" s="13"/>
      <c r="ZL30" s="13"/>
      <c r="ZM30" s="13"/>
      <c r="ZN30" s="13"/>
      <c r="ZO30" s="13"/>
      <c r="ZP30" s="13"/>
      <c r="ZQ30" s="13"/>
      <c r="ZR30" s="13"/>
      <c r="ZS30" s="13"/>
      <c r="ZT30" s="13"/>
      <c r="ZU30" s="13"/>
      <c r="ZV30" s="13"/>
      <c r="ZW30" s="13"/>
      <c r="ZX30" s="13"/>
      <c r="ZY30" s="13"/>
      <c r="ZZ30" s="13"/>
      <c r="AAA30" s="13"/>
      <c r="AAB30" s="13"/>
    </row>
    <row r="31" spans="1:704" s="12" customFormat="1" ht="18" customHeight="1" x14ac:dyDescent="0.2">
      <c r="A31" s="69" t="s">
        <v>78</v>
      </c>
      <c r="B31" s="47" t="s">
        <v>0</v>
      </c>
      <c r="C31" s="48">
        <f t="shared" ref="C31:H31" si="13">C32+C33</f>
        <v>2342.2159999999999</v>
      </c>
      <c r="D31" s="48">
        <f t="shared" si="13"/>
        <v>1326.5619999999999</v>
      </c>
      <c r="E31" s="48">
        <f t="shared" si="13"/>
        <v>1015.6540000000001</v>
      </c>
      <c r="F31" s="48">
        <f t="shared" si="13"/>
        <v>0</v>
      </c>
      <c r="G31" s="48">
        <f t="shared" si="13"/>
        <v>0</v>
      </c>
      <c r="H31" s="48">
        <f t="shared" si="13"/>
        <v>0</v>
      </c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25"/>
      <c r="FG31" s="25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25"/>
      <c r="FV31" s="25"/>
      <c r="FW31" s="25"/>
      <c r="FX31" s="25"/>
      <c r="FY31" s="25"/>
      <c r="FZ31" s="25"/>
      <c r="GA31" s="25"/>
      <c r="GB31" s="25"/>
      <c r="GC31" s="25"/>
      <c r="GD31" s="25"/>
      <c r="GE31" s="25"/>
      <c r="GF31" s="20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  <c r="IU31" s="13"/>
      <c r="IV31" s="13"/>
      <c r="IW31" s="13"/>
      <c r="IX31" s="13"/>
      <c r="IY31" s="13"/>
      <c r="IZ31" s="13"/>
      <c r="JA31" s="13"/>
      <c r="JB31" s="13"/>
      <c r="JC31" s="13"/>
      <c r="JD31" s="13"/>
      <c r="JE31" s="13"/>
      <c r="JF31" s="13"/>
      <c r="JG31" s="13"/>
      <c r="JH31" s="13"/>
      <c r="JI31" s="13"/>
      <c r="JJ31" s="13"/>
      <c r="JK31" s="13"/>
      <c r="JL31" s="13"/>
      <c r="JM31" s="13"/>
      <c r="JN31" s="13"/>
      <c r="JO31" s="13"/>
      <c r="JP31" s="13"/>
      <c r="JQ31" s="13"/>
      <c r="JR31" s="13"/>
      <c r="JS31" s="13"/>
      <c r="JT31" s="13"/>
      <c r="JU31" s="13"/>
      <c r="JV31" s="13"/>
      <c r="JW31" s="13"/>
      <c r="JX31" s="13"/>
      <c r="JY31" s="13"/>
      <c r="JZ31" s="13"/>
      <c r="KA31" s="13"/>
      <c r="KB31" s="13"/>
      <c r="KC31" s="13"/>
      <c r="KD31" s="13"/>
      <c r="KE31" s="13"/>
      <c r="KF31" s="13"/>
      <c r="KG31" s="13"/>
      <c r="KH31" s="13"/>
      <c r="KI31" s="13"/>
      <c r="KJ31" s="13"/>
      <c r="KK31" s="13"/>
      <c r="KL31" s="13"/>
      <c r="KM31" s="13"/>
      <c r="KN31" s="13"/>
      <c r="KO31" s="13"/>
      <c r="KP31" s="13"/>
      <c r="KQ31" s="13"/>
      <c r="KR31" s="13"/>
      <c r="KS31" s="13"/>
      <c r="KT31" s="13"/>
      <c r="KU31" s="13"/>
      <c r="KV31" s="13"/>
      <c r="KW31" s="13"/>
      <c r="KX31" s="13"/>
      <c r="KY31" s="13"/>
      <c r="KZ31" s="13"/>
      <c r="LA31" s="13"/>
      <c r="LB31" s="13"/>
      <c r="LC31" s="13"/>
      <c r="LD31" s="13"/>
      <c r="LE31" s="13"/>
      <c r="LF31" s="13"/>
      <c r="LG31" s="13"/>
      <c r="LH31" s="13"/>
      <c r="LI31" s="13"/>
      <c r="LJ31" s="13"/>
      <c r="LK31" s="13"/>
      <c r="LL31" s="13"/>
      <c r="LM31" s="13"/>
      <c r="LN31" s="13"/>
      <c r="LO31" s="13"/>
      <c r="LP31" s="13"/>
      <c r="LQ31" s="13"/>
      <c r="LR31" s="13"/>
      <c r="LS31" s="13"/>
      <c r="LT31" s="13"/>
      <c r="LU31" s="13"/>
      <c r="LV31" s="13"/>
      <c r="LW31" s="13"/>
      <c r="LX31" s="13"/>
      <c r="LY31" s="13"/>
      <c r="LZ31" s="13"/>
      <c r="MA31" s="13"/>
      <c r="MB31" s="13"/>
      <c r="MC31" s="13"/>
      <c r="MD31" s="13"/>
      <c r="ME31" s="13"/>
      <c r="MF31" s="13"/>
      <c r="MG31" s="13"/>
      <c r="MH31" s="13"/>
      <c r="MI31" s="13"/>
      <c r="MJ31" s="13"/>
      <c r="MK31" s="13"/>
      <c r="ML31" s="13"/>
      <c r="MM31" s="13"/>
      <c r="MN31" s="13"/>
      <c r="MO31" s="13"/>
      <c r="MP31" s="13"/>
      <c r="MQ31" s="13"/>
      <c r="MR31" s="13"/>
      <c r="MS31" s="13"/>
      <c r="MT31" s="13"/>
      <c r="MU31" s="13"/>
      <c r="MV31" s="13"/>
      <c r="MW31" s="13"/>
      <c r="MX31" s="13"/>
      <c r="MY31" s="13"/>
      <c r="MZ31" s="13"/>
      <c r="NA31" s="13"/>
      <c r="NB31" s="13"/>
      <c r="NC31" s="13"/>
      <c r="ND31" s="13"/>
      <c r="NE31" s="13"/>
      <c r="NF31" s="13"/>
      <c r="NG31" s="13"/>
      <c r="NH31" s="13"/>
      <c r="NI31" s="13"/>
      <c r="NJ31" s="13"/>
      <c r="NK31" s="13"/>
      <c r="NL31" s="13"/>
      <c r="NM31" s="13"/>
      <c r="NN31" s="13"/>
      <c r="NO31" s="13"/>
      <c r="NP31" s="13"/>
      <c r="NQ31" s="13"/>
      <c r="NR31" s="13"/>
      <c r="NS31" s="13"/>
      <c r="NT31" s="13"/>
      <c r="NU31" s="13"/>
      <c r="NV31" s="13"/>
      <c r="NW31" s="13"/>
      <c r="NX31" s="13"/>
      <c r="NY31" s="13"/>
      <c r="NZ31" s="13"/>
      <c r="OA31" s="13"/>
      <c r="OB31" s="13"/>
      <c r="OC31" s="13"/>
      <c r="OD31" s="13"/>
      <c r="OE31" s="13"/>
      <c r="OF31" s="13"/>
      <c r="OG31" s="13"/>
      <c r="OH31" s="13"/>
      <c r="OI31" s="13"/>
      <c r="OJ31" s="13"/>
      <c r="OK31" s="13"/>
      <c r="OL31" s="13"/>
      <c r="OM31" s="13"/>
      <c r="ON31" s="13"/>
      <c r="OO31" s="13"/>
      <c r="OP31" s="13"/>
      <c r="OQ31" s="13"/>
      <c r="OR31" s="13"/>
      <c r="OS31" s="13"/>
      <c r="OT31" s="13"/>
      <c r="OU31" s="13"/>
      <c r="OV31" s="13"/>
      <c r="OW31" s="13"/>
      <c r="OX31" s="13"/>
      <c r="OY31" s="13"/>
      <c r="OZ31" s="13"/>
      <c r="PA31" s="13"/>
      <c r="PB31" s="13"/>
      <c r="PC31" s="13"/>
      <c r="PD31" s="13"/>
      <c r="PE31" s="13"/>
      <c r="PF31" s="13"/>
      <c r="PG31" s="13"/>
      <c r="PH31" s="13"/>
      <c r="PI31" s="13"/>
      <c r="PJ31" s="13"/>
      <c r="PK31" s="13"/>
      <c r="PL31" s="13"/>
      <c r="PM31" s="13"/>
      <c r="PN31" s="13"/>
      <c r="PO31" s="13"/>
      <c r="PP31" s="13"/>
      <c r="PQ31" s="13"/>
      <c r="PR31" s="13"/>
      <c r="PS31" s="13"/>
      <c r="PT31" s="13"/>
      <c r="PU31" s="13"/>
      <c r="PV31" s="13"/>
      <c r="PW31" s="13"/>
      <c r="PX31" s="13"/>
      <c r="PY31" s="13"/>
      <c r="PZ31" s="13"/>
      <c r="QA31" s="13"/>
      <c r="QB31" s="13"/>
      <c r="QC31" s="13"/>
      <c r="QD31" s="13"/>
      <c r="QE31" s="13"/>
      <c r="QF31" s="13"/>
      <c r="QG31" s="13"/>
      <c r="QH31" s="13"/>
      <c r="QI31" s="13"/>
      <c r="QJ31" s="13"/>
      <c r="QK31" s="13"/>
      <c r="QL31" s="13"/>
      <c r="QM31" s="13"/>
      <c r="QN31" s="13"/>
      <c r="QO31" s="13"/>
      <c r="QP31" s="13"/>
      <c r="QQ31" s="13"/>
      <c r="QR31" s="13"/>
      <c r="QS31" s="13"/>
      <c r="QT31" s="13"/>
      <c r="QU31" s="13"/>
      <c r="QV31" s="13"/>
      <c r="QW31" s="13"/>
      <c r="QX31" s="13"/>
      <c r="QY31" s="13"/>
      <c r="QZ31" s="13"/>
      <c r="RA31" s="13"/>
      <c r="RB31" s="13"/>
      <c r="RC31" s="13"/>
      <c r="RD31" s="13"/>
      <c r="RE31" s="13"/>
      <c r="RF31" s="13"/>
      <c r="RG31" s="13"/>
      <c r="RH31" s="13"/>
      <c r="RI31" s="13"/>
      <c r="RJ31" s="13"/>
      <c r="RK31" s="13"/>
      <c r="RL31" s="13"/>
      <c r="RM31" s="13"/>
      <c r="RN31" s="13"/>
      <c r="RO31" s="13"/>
      <c r="RP31" s="13"/>
      <c r="RQ31" s="13"/>
      <c r="RR31" s="13"/>
      <c r="RS31" s="13"/>
      <c r="RT31" s="13"/>
      <c r="RU31" s="13"/>
      <c r="RV31" s="13"/>
      <c r="RW31" s="13"/>
      <c r="RX31" s="13"/>
      <c r="RY31" s="13"/>
      <c r="RZ31" s="13"/>
      <c r="SA31" s="13"/>
      <c r="SB31" s="13"/>
      <c r="SC31" s="13"/>
      <c r="SD31" s="13"/>
      <c r="SE31" s="13"/>
      <c r="SF31" s="13"/>
      <c r="SG31" s="13"/>
      <c r="SH31" s="13"/>
      <c r="SI31" s="13"/>
      <c r="SJ31" s="13"/>
      <c r="SK31" s="13"/>
      <c r="SL31" s="13"/>
      <c r="SM31" s="13"/>
      <c r="SN31" s="13"/>
      <c r="SO31" s="13"/>
      <c r="SP31" s="13"/>
      <c r="SQ31" s="13"/>
      <c r="SR31" s="13"/>
      <c r="SS31" s="13"/>
      <c r="ST31" s="13"/>
      <c r="SU31" s="13"/>
      <c r="SV31" s="13"/>
      <c r="SW31" s="13"/>
      <c r="SX31" s="13"/>
      <c r="SY31" s="13"/>
      <c r="SZ31" s="13"/>
      <c r="TA31" s="13"/>
      <c r="TB31" s="13"/>
      <c r="TC31" s="13"/>
      <c r="TD31" s="13"/>
      <c r="TE31" s="13"/>
      <c r="TF31" s="13"/>
      <c r="TG31" s="13"/>
      <c r="TH31" s="13"/>
      <c r="TI31" s="13"/>
      <c r="TJ31" s="13"/>
      <c r="TK31" s="13"/>
      <c r="TL31" s="13"/>
      <c r="TM31" s="13"/>
      <c r="TN31" s="13"/>
      <c r="TO31" s="13"/>
      <c r="TP31" s="13"/>
      <c r="TQ31" s="13"/>
      <c r="TR31" s="13"/>
      <c r="TS31" s="13"/>
      <c r="TT31" s="13"/>
      <c r="TU31" s="13"/>
      <c r="TV31" s="13"/>
      <c r="TW31" s="13"/>
      <c r="TX31" s="13"/>
      <c r="TY31" s="13"/>
      <c r="TZ31" s="13"/>
      <c r="UA31" s="13"/>
      <c r="UB31" s="13"/>
      <c r="UC31" s="13"/>
      <c r="UD31" s="13"/>
      <c r="UE31" s="13"/>
      <c r="UF31" s="13"/>
      <c r="UG31" s="13"/>
      <c r="UH31" s="13"/>
      <c r="UI31" s="13"/>
      <c r="UJ31" s="13"/>
      <c r="UK31" s="13"/>
      <c r="UL31" s="13"/>
      <c r="UM31" s="13"/>
      <c r="UN31" s="13"/>
      <c r="UO31" s="13"/>
      <c r="UP31" s="13"/>
      <c r="UQ31" s="13"/>
      <c r="UR31" s="13"/>
      <c r="US31" s="13"/>
      <c r="UT31" s="13"/>
      <c r="UU31" s="13"/>
      <c r="UV31" s="13"/>
      <c r="UW31" s="13"/>
      <c r="UX31" s="13"/>
      <c r="UY31" s="13"/>
      <c r="UZ31" s="13"/>
      <c r="VA31" s="13"/>
      <c r="VB31" s="13"/>
      <c r="VC31" s="13"/>
      <c r="VD31" s="13"/>
      <c r="VE31" s="13"/>
      <c r="VF31" s="13"/>
      <c r="VG31" s="13"/>
      <c r="VH31" s="13"/>
      <c r="VI31" s="13"/>
      <c r="VJ31" s="13"/>
      <c r="VK31" s="13"/>
      <c r="VL31" s="13"/>
      <c r="VM31" s="13"/>
      <c r="VN31" s="13"/>
      <c r="VO31" s="13"/>
      <c r="VP31" s="13"/>
      <c r="VQ31" s="13"/>
      <c r="VR31" s="13"/>
      <c r="VS31" s="13"/>
      <c r="VT31" s="13"/>
      <c r="VU31" s="13"/>
      <c r="VV31" s="13"/>
      <c r="VW31" s="13"/>
      <c r="VX31" s="13"/>
      <c r="VY31" s="13"/>
      <c r="VZ31" s="13"/>
      <c r="WA31" s="13"/>
      <c r="WB31" s="13"/>
      <c r="WC31" s="13"/>
      <c r="WD31" s="13"/>
      <c r="WE31" s="13"/>
      <c r="WF31" s="13"/>
      <c r="WG31" s="13"/>
      <c r="WH31" s="13"/>
      <c r="WI31" s="13"/>
      <c r="WJ31" s="13"/>
      <c r="WK31" s="13"/>
      <c r="WL31" s="13"/>
      <c r="WM31" s="13"/>
      <c r="WN31" s="13"/>
      <c r="WO31" s="13"/>
      <c r="WP31" s="13"/>
      <c r="WQ31" s="13"/>
      <c r="WR31" s="13"/>
      <c r="WS31" s="13"/>
      <c r="WT31" s="13"/>
      <c r="WU31" s="13"/>
      <c r="WV31" s="13"/>
      <c r="WW31" s="13"/>
      <c r="WX31" s="13"/>
      <c r="WY31" s="13"/>
      <c r="WZ31" s="13"/>
      <c r="XA31" s="13"/>
      <c r="XB31" s="13"/>
      <c r="XC31" s="13"/>
      <c r="XD31" s="13"/>
      <c r="XE31" s="13"/>
      <c r="XF31" s="13"/>
      <c r="XG31" s="13"/>
      <c r="XH31" s="13"/>
      <c r="XI31" s="13"/>
      <c r="XJ31" s="13"/>
      <c r="XK31" s="13"/>
      <c r="XL31" s="13"/>
      <c r="XM31" s="13"/>
      <c r="XN31" s="13"/>
      <c r="XO31" s="13"/>
      <c r="XP31" s="13"/>
      <c r="XQ31" s="13"/>
      <c r="XR31" s="13"/>
      <c r="XS31" s="13"/>
      <c r="XT31" s="13"/>
      <c r="XU31" s="13"/>
      <c r="XV31" s="13"/>
      <c r="XW31" s="13"/>
      <c r="XX31" s="13"/>
      <c r="XY31" s="13"/>
      <c r="XZ31" s="13"/>
      <c r="YA31" s="13"/>
      <c r="YB31" s="13"/>
      <c r="YC31" s="13"/>
      <c r="YD31" s="13"/>
      <c r="YE31" s="13"/>
      <c r="YF31" s="13"/>
      <c r="YG31" s="13"/>
      <c r="YH31" s="13"/>
      <c r="YI31" s="13"/>
      <c r="YJ31" s="13"/>
      <c r="YK31" s="13"/>
      <c r="YL31" s="13"/>
      <c r="YM31" s="13"/>
      <c r="YN31" s="13"/>
      <c r="YO31" s="13"/>
      <c r="YP31" s="13"/>
      <c r="YQ31" s="13"/>
      <c r="YR31" s="13"/>
      <c r="YS31" s="13"/>
      <c r="YT31" s="13"/>
      <c r="YU31" s="13"/>
      <c r="YV31" s="13"/>
      <c r="YW31" s="13"/>
      <c r="YX31" s="13"/>
      <c r="YY31" s="13"/>
      <c r="YZ31" s="13"/>
      <c r="ZA31" s="13"/>
      <c r="ZB31" s="13"/>
      <c r="ZC31" s="13"/>
      <c r="ZD31" s="13"/>
      <c r="ZE31" s="13"/>
      <c r="ZF31" s="13"/>
      <c r="ZG31" s="13"/>
      <c r="ZH31" s="13"/>
      <c r="ZI31" s="13"/>
      <c r="ZJ31" s="13"/>
      <c r="ZK31" s="13"/>
      <c r="ZL31" s="13"/>
      <c r="ZM31" s="13"/>
      <c r="ZN31" s="13"/>
      <c r="ZO31" s="13"/>
      <c r="ZP31" s="13"/>
      <c r="ZQ31" s="13"/>
      <c r="ZR31" s="13"/>
      <c r="ZS31" s="13"/>
      <c r="ZT31" s="13"/>
      <c r="ZU31" s="13"/>
      <c r="ZV31" s="13"/>
      <c r="ZW31" s="13"/>
      <c r="ZX31" s="13"/>
      <c r="ZY31" s="13"/>
      <c r="ZZ31" s="13"/>
      <c r="AAA31" s="13"/>
      <c r="AAB31" s="13"/>
    </row>
    <row r="32" spans="1:704" s="12" customFormat="1" ht="18" customHeight="1" x14ac:dyDescent="0.2">
      <c r="A32" s="70"/>
      <c r="B32" s="49" t="s">
        <v>1</v>
      </c>
      <c r="C32" s="50">
        <f t="shared" ref="C32:C33" si="14">D32+E32+F32+G32+H32</f>
        <v>0</v>
      </c>
      <c r="D32" s="51"/>
      <c r="E32" s="51"/>
      <c r="F32" s="51"/>
      <c r="G32" s="51"/>
      <c r="H32" s="51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25"/>
      <c r="ER32" s="25"/>
      <c r="ES32" s="25"/>
      <c r="ET32" s="25"/>
      <c r="EU32" s="25"/>
      <c r="EV32" s="25"/>
      <c r="EW32" s="25"/>
      <c r="EX32" s="25"/>
      <c r="EY32" s="25"/>
      <c r="EZ32" s="25"/>
      <c r="FA32" s="25"/>
      <c r="FB32" s="25"/>
      <c r="FC32" s="25"/>
      <c r="FD32" s="25"/>
      <c r="FE32" s="25"/>
      <c r="FF32" s="25"/>
      <c r="FG32" s="25"/>
      <c r="FH32" s="25"/>
      <c r="FI32" s="25"/>
      <c r="FJ32" s="25"/>
      <c r="FK32" s="25"/>
      <c r="FL32" s="25"/>
      <c r="FM32" s="25"/>
      <c r="FN32" s="25"/>
      <c r="FO32" s="25"/>
      <c r="FP32" s="25"/>
      <c r="FQ32" s="25"/>
      <c r="FR32" s="25"/>
      <c r="FS32" s="25"/>
      <c r="FT32" s="25"/>
      <c r="FU32" s="25"/>
      <c r="FV32" s="25"/>
      <c r="FW32" s="25"/>
      <c r="FX32" s="25"/>
      <c r="FY32" s="25"/>
      <c r="FZ32" s="25"/>
      <c r="GA32" s="25"/>
      <c r="GB32" s="25"/>
      <c r="GC32" s="25"/>
      <c r="GD32" s="25"/>
      <c r="GE32" s="25"/>
      <c r="GF32" s="20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  <c r="IU32" s="13"/>
      <c r="IV32" s="13"/>
      <c r="IW32" s="13"/>
      <c r="IX32" s="13"/>
      <c r="IY32" s="13"/>
      <c r="IZ32" s="13"/>
      <c r="JA32" s="13"/>
      <c r="JB32" s="13"/>
      <c r="JC32" s="13"/>
      <c r="JD32" s="13"/>
      <c r="JE32" s="13"/>
      <c r="JF32" s="13"/>
      <c r="JG32" s="13"/>
      <c r="JH32" s="13"/>
      <c r="JI32" s="13"/>
      <c r="JJ32" s="13"/>
      <c r="JK32" s="13"/>
      <c r="JL32" s="13"/>
      <c r="JM32" s="13"/>
      <c r="JN32" s="13"/>
      <c r="JO32" s="13"/>
      <c r="JP32" s="13"/>
      <c r="JQ32" s="13"/>
      <c r="JR32" s="13"/>
      <c r="JS32" s="13"/>
      <c r="JT32" s="13"/>
      <c r="JU32" s="13"/>
      <c r="JV32" s="13"/>
      <c r="JW32" s="13"/>
      <c r="JX32" s="13"/>
      <c r="JY32" s="13"/>
      <c r="JZ32" s="13"/>
      <c r="KA32" s="13"/>
      <c r="KB32" s="13"/>
      <c r="KC32" s="13"/>
      <c r="KD32" s="13"/>
      <c r="KE32" s="13"/>
      <c r="KF32" s="13"/>
      <c r="KG32" s="13"/>
      <c r="KH32" s="13"/>
      <c r="KI32" s="13"/>
      <c r="KJ32" s="13"/>
      <c r="KK32" s="13"/>
      <c r="KL32" s="13"/>
      <c r="KM32" s="13"/>
      <c r="KN32" s="13"/>
      <c r="KO32" s="13"/>
      <c r="KP32" s="13"/>
      <c r="KQ32" s="13"/>
      <c r="KR32" s="13"/>
      <c r="KS32" s="13"/>
      <c r="KT32" s="13"/>
      <c r="KU32" s="13"/>
      <c r="KV32" s="13"/>
      <c r="KW32" s="13"/>
      <c r="KX32" s="13"/>
      <c r="KY32" s="13"/>
      <c r="KZ32" s="13"/>
      <c r="LA32" s="13"/>
      <c r="LB32" s="13"/>
      <c r="LC32" s="13"/>
      <c r="LD32" s="13"/>
      <c r="LE32" s="13"/>
      <c r="LF32" s="13"/>
      <c r="LG32" s="13"/>
      <c r="LH32" s="13"/>
      <c r="LI32" s="13"/>
      <c r="LJ32" s="13"/>
      <c r="LK32" s="13"/>
      <c r="LL32" s="13"/>
      <c r="LM32" s="13"/>
      <c r="LN32" s="13"/>
      <c r="LO32" s="13"/>
      <c r="LP32" s="13"/>
      <c r="LQ32" s="13"/>
      <c r="LR32" s="13"/>
      <c r="LS32" s="13"/>
      <c r="LT32" s="13"/>
      <c r="LU32" s="13"/>
      <c r="LV32" s="13"/>
      <c r="LW32" s="13"/>
      <c r="LX32" s="13"/>
      <c r="LY32" s="13"/>
      <c r="LZ32" s="13"/>
      <c r="MA32" s="13"/>
      <c r="MB32" s="13"/>
      <c r="MC32" s="13"/>
      <c r="MD32" s="13"/>
      <c r="ME32" s="13"/>
      <c r="MF32" s="13"/>
      <c r="MG32" s="13"/>
      <c r="MH32" s="13"/>
      <c r="MI32" s="13"/>
      <c r="MJ32" s="13"/>
      <c r="MK32" s="13"/>
      <c r="ML32" s="13"/>
      <c r="MM32" s="13"/>
      <c r="MN32" s="13"/>
      <c r="MO32" s="13"/>
      <c r="MP32" s="13"/>
      <c r="MQ32" s="13"/>
      <c r="MR32" s="13"/>
      <c r="MS32" s="13"/>
      <c r="MT32" s="13"/>
      <c r="MU32" s="13"/>
      <c r="MV32" s="13"/>
      <c r="MW32" s="13"/>
      <c r="MX32" s="13"/>
      <c r="MY32" s="13"/>
      <c r="MZ32" s="13"/>
      <c r="NA32" s="13"/>
      <c r="NB32" s="13"/>
      <c r="NC32" s="13"/>
      <c r="ND32" s="13"/>
      <c r="NE32" s="13"/>
      <c r="NF32" s="13"/>
      <c r="NG32" s="13"/>
      <c r="NH32" s="13"/>
      <c r="NI32" s="13"/>
      <c r="NJ32" s="13"/>
      <c r="NK32" s="13"/>
      <c r="NL32" s="13"/>
      <c r="NM32" s="13"/>
      <c r="NN32" s="13"/>
      <c r="NO32" s="13"/>
      <c r="NP32" s="13"/>
      <c r="NQ32" s="13"/>
      <c r="NR32" s="13"/>
      <c r="NS32" s="13"/>
      <c r="NT32" s="13"/>
      <c r="NU32" s="13"/>
      <c r="NV32" s="13"/>
      <c r="NW32" s="13"/>
      <c r="NX32" s="13"/>
      <c r="NY32" s="13"/>
      <c r="NZ32" s="13"/>
      <c r="OA32" s="13"/>
      <c r="OB32" s="13"/>
      <c r="OC32" s="13"/>
      <c r="OD32" s="13"/>
      <c r="OE32" s="13"/>
      <c r="OF32" s="13"/>
      <c r="OG32" s="13"/>
      <c r="OH32" s="13"/>
      <c r="OI32" s="13"/>
      <c r="OJ32" s="13"/>
      <c r="OK32" s="13"/>
      <c r="OL32" s="13"/>
      <c r="OM32" s="13"/>
      <c r="ON32" s="13"/>
      <c r="OO32" s="13"/>
      <c r="OP32" s="13"/>
      <c r="OQ32" s="13"/>
      <c r="OR32" s="13"/>
      <c r="OS32" s="13"/>
      <c r="OT32" s="13"/>
      <c r="OU32" s="13"/>
      <c r="OV32" s="13"/>
      <c r="OW32" s="13"/>
      <c r="OX32" s="13"/>
      <c r="OY32" s="13"/>
      <c r="OZ32" s="13"/>
      <c r="PA32" s="13"/>
      <c r="PB32" s="13"/>
      <c r="PC32" s="13"/>
      <c r="PD32" s="13"/>
      <c r="PE32" s="13"/>
      <c r="PF32" s="13"/>
      <c r="PG32" s="13"/>
      <c r="PH32" s="13"/>
      <c r="PI32" s="13"/>
      <c r="PJ32" s="13"/>
      <c r="PK32" s="13"/>
      <c r="PL32" s="13"/>
      <c r="PM32" s="13"/>
      <c r="PN32" s="13"/>
      <c r="PO32" s="13"/>
      <c r="PP32" s="13"/>
      <c r="PQ32" s="13"/>
      <c r="PR32" s="13"/>
      <c r="PS32" s="13"/>
      <c r="PT32" s="13"/>
      <c r="PU32" s="13"/>
      <c r="PV32" s="13"/>
      <c r="PW32" s="13"/>
      <c r="PX32" s="13"/>
      <c r="PY32" s="13"/>
      <c r="PZ32" s="13"/>
      <c r="QA32" s="13"/>
      <c r="QB32" s="13"/>
      <c r="QC32" s="13"/>
      <c r="QD32" s="13"/>
      <c r="QE32" s="13"/>
      <c r="QF32" s="13"/>
      <c r="QG32" s="13"/>
      <c r="QH32" s="13"/>
      <c r="QI32" s="13"/>
      <c r="QJ32" s="13"/>
      <c r="QK32" s="13"/>
      <c r="QL32" s="13"/>
      <c r="QM32" s="13"/>
      <c r="QN32" s="13"/>
      <c r="QO32" s="13"/>
      <c r="QP32" s="13"/>
      <c r="QQ32" s="13"/>
      <c r="QR32" s="13"/>
      <c r="QS32" s="13"/>
      <c r="QT32" s="13"/>
      <c r="QU32" s="13"/>
      <c r="QV32" s="13"/>
      <c r="QW32" s="13"/>
      <c r="QX32" s="13"/>
      <c r="QY32" s="13"/>
      <c r="QZ32" s="13"/>
      <c r="RA32" s="13"/>
      <c r="RB32" s="13"/>
      <c r="RC32" s="13"/>
      <c r="RD32" s="13"/>
      <c r="RE32" s="13"/>
      <c r="RF32" s="13"/>
      <c r="RG32" s="13"/>
      <c r="RH32" s="13"/>
      <c r="RI32" s="13"/>
      <c r="RJ32" s="13"/>
      <c r="RK32" s="13"/>
      <c r="RL32" s="13"/>
      <c r="RM32" s="13"/>
      <c r="RN32" s="13"/>
      <c r="RO32" s="13"/>
      <c r="RP32" s="13"/>
      <c r="RQ32" s="13"/>
      <c r="RR32" s="13"/>
      <c r="RS32" s="13"/>
      <c r="RT32" s="13"/>
      <c r="RU32" s="13"/>
      <c r="RV32" s="13"/>
      <c r="RW32" s="13"/>
      <c r="RX32" s="13"/>
      <c r="RY32" s="13"/>
      <c r="RZ32" s="13"/>
      <c r="SA32" s="13"/>
      <c r="SB32" s="13"/>
      <c r="SC32" s="13"/>
      <c r="SD32" s="13"/>
      <c r="SE32" s="13"/>
      <c r="SF32" s="13"/>
      <c r="SG32" s="13"/>
      <c r="SH32" s="13"/>
      <c r="SI32" s="13"/>
      <c r="SJ32" s="13"/>
      <c r="SK32" s="13"/>
      <c r="SL32" s="13"/>
      <c r="SM32" s="13"/>
      <c r="SN32" s="13"/>
      <c r="SO32" s="13"/>
      <c r="SP32" s="13"/>
      <c r="SQ32" s="13"/>
      <c r="SR32" s="13"/>
      <c r="SS32" s="13"/>
      <c r="ST32" s="13"/>
      <c r="SU32" s="13"/>
      <c r="SV32" s="13"/>
      <c r="SW32" s="13"/>
      <c r="SX32" s="13"/>
      <c r="SY32" s="13"/>
      <c r="SZ32" s="13"/>
      <c r="TA32" s="13"/>
      <c r="TB32" s="13"/>
      <c r="TC32" s="13"/>
      <c r="TD32" s="13"/>
      <c r="TE32" s="13"/>
      <c r="TF32" s="13"/>
      <c r="TG32" s="13"/>
      <c r="TH32" s="13"/>
      <c r="TI32" s="13"/>
      <c r="TJ32" s="13"/>
      <c r="TK32" s="13"/>
      <c r="TL32" s="13"/>
      <c r="TM32" s="13"/>
      <c r="TN32" s="13"/>
      <c r="TO32" s="13"/>
      <c r="TP32" s="13"/>
      <c r="TQ32" s="13"/>
      <c r="TR32" s="13"/>
      <c r="TS32" s="13"/>
      <c r="TT32" s="13"/>
      <c r="TU32" s="13"/>
      <c r="TV32" s="13"/>
      <c r="TW32" s="13"/>
      <c r="TX32" s="13"/>
      <c r="TY32" s="13"/>
      <c r="TZ32" s="13"/>
      <c r="UA32" s="13"/>
      <c r="UB32" s="13"/>
      <c r="UC32" s="13"/>
      <c r="UD32" s="13"/>
      <c r="UE32" s="13"/>
      <c r="UF32" s="13"/>
      <c r="UG32" s="13"/>
      <c r="UH32" s="13"/>
      <c r="UI32" s="13"/>
      <c r="UJ32" s="13"/>
      <c r="UK32" s="13"/>
      <c r="UL32" s="13"/>
      <c r="UM32" s="13"/>
      <c r="UN32" s="13"/>
      <c r="UO32" s="13"/>
      <c r="UP32" s="13"/>
      <c r="UQ32" s="13"/>
      <c r="UR32" s="13"/>
      <c r="US32" s="13"/>
      <c r="UT32" s="13"/>
      <c r="UU32" s="13"/>
      <c r="UV32" s="13"/>
      <c r="UW32" s="13"/>
      <c r="UX32" s="13"/>
      <c r="UY32" s="13"/>
      <c r="UZ32" s="13"/>
      <c r="VA32" s="13"/>
      <c r="VB32" s="13"/>
      <c r="VC32" s="13"/>
      <c r="VD32" s="13"/>
      <c r="VE32" s="13"/>
      <c r="VF32" s="13"/>
      <c r="VG32" s="13"/>
      <c r="VH32" s="13"/>
      <c r="VI32" s="13"/>
      <c r="VJ32" s="13"/>
      <c r="VK32" s="13"/>
      <c r="VL32" s="13"/>
      <c r="VM32" s="13"/>
      <c r="VN32" s="13"/>
      <c r="VO32" s="13"/>
      <c r="VP32" s="13"/>
      <c r="VQ32" s="13"/>
      <c r="VR32" s="13"/>
      <c r="VS32" s="13"/>
      <c r="VT32" s="13"/>
      <c r="VU32" s="13"/>
      <c r="VV32" s="13"/>
      <c r="VW32" s="13"/>
      <c r="VX32" s="13"/>
      <c r="VY32" s="13"/>
      <c r="VZ32" s="13"/>
      <c r="WA32" s="13"/>
      <c r="WB32" s="13"/>
      <c r="WC32" s="13"/>
      <c r="WD32" s="13"/>
      <c r="WE32" s="13"/>
      <c r="WF32" s="13"/>
      <c r="WG32" s="13"/>
      <c r="WH32" s="13"/>
      <c r="WI32" s="13"/>
      <c r="WJ32" s="13"/>
      <c r="WK32" s="13"/>
      <c r="WL32" s="13"/>
      <c r="WM32" s="13"/>
      <c r="WN32" s="13"/>
      <c r="WO32" s="13"/>
      <c r="WP32" s="13"/>
      <c r="WQ32" s="13"/>
      <c r="WR32" s="13"/>
      <c r="WS32" s="13"/>
      <c r="WT32" s="13"/>
      <c r="WU32" s="13"/>
      <c r="WV32" s="13"/>
      <c r="WW32" s="13"/>
      <c r="WX32" s="13"/>
      <c r="WY32" s="13"/>
      <c r="WZ32" s="13"/>
      <c r="XA32" s="13"/>
      <c r="XB32" s="13"/>
      <c r="XC32" s="13"/>
      <c r="XD32" s="13"/>
      <c r="XE32" s="13"/>
      <c r="XF32" s="13"/>
      <c r="XG32" s="13"/>
      <c r="XH32" s="13"/>
      <c r="XI32" s="13"/>
      <c r="XJ32" s="13"/>
      <c r="XK32" s="13"/>
      <c r="XL32" s="13"/>
      <c r="XM32" s="13"/>
      <c r="XN32" s="13"/>
      <c r="XO32" s="13"/>
      <c r="XP32" s="13"/>
      <c r="XQ32" s="13"/>
      <c r="XR32" s="13"/>
      <c r="XS32" s="13"/>
      <c r="XT32" s="13"/>
      <c r="XU32" s="13"/>
      <c r="XV32" s="13"/>
      <c r="XW32" s="13"/>
      <c r="XX32" s="13"/>
      <c r="XY32" s="13"/>
      <c r="XZ32" s="13"/>
      <c r="YA32" s="13"/>
      <c r="YB32" s="13"/>
      <c r="YC32" s="13"/>
      <c r="YD32" s="13"/>
      <c r="YE32" s="13"/>
      <c r="YF32" s="13"/>
      <c r="YG32" s="13"/>
      <c r="YH32" s="13"/>
      <c r="YI32" s="13"/>
      <c r="YJ32" s="13"/>
      <c r="YK32" s="13"/>
      <c r="YL32" s="13"/>
      <c r="YM32" s="13"/>
      <c r="YN32" s="13"/>
      <c r="YO32" s="13"/>
      <c r="YP32" s="13"/>
      <c r="YQ32" s="13"/>
      <c r="YR32" s="13"/>
      <c r="YS32" s="13"/>
      <c r="YT32" s="13"/>
      <c r="YU32" s="13"/>
      <c r="YV32" s="13"/>
      <c r="YW32" s="13"/>
      <c r="YX32" s="13"/>
      <c r="YY32" s="13"/>
      <c r="YZ32" s="13"/>
      <c r="ZA32" s="13"/>
      <c r="ZB32" s="13"/>
      <c r="ZC32" s="13"/>
      <c r="ZD32" s="13"/>
      <c r="ZE32" s="13"/>
      <c r="ZF32" s="13"/>
      <c r="ZG32" s="13"/>
      <c r="ZH32" s="13"/>
      <c r="ZI32" s="13"/>
      <c r="ZJ32" s="13"/>
      <c r="ZK32" s="13"/>
      <c r="ZL32" s="13"/>
      <c r="ZM32" s="13"/>
      <c r="ZN32" s="13"/>
      <c r="ZO32" s="13"/>
      <c r="ZP32" s="13"/>
      <c r="ZQ32" s="13"/>
      <c r="ZR32" s="13"/>
      <c r="ZS32" s="13"/>
      <c r="ZT32" s="13"/>
      <c r="ZU32" s="13"/>
      <c r="ZV32" s="13"/>
      <c r="ZW32" s="13"/>
      <c r="ZX32" s="13"/>
      <c r="ZY32" s="13"/>
      <c r="ZZ32" s="13"/>
      <c r="AAA32" s="13"/>
      <c r="AAB32" s="13"/>
    </row>
    <row r="33" spans="1:704" s="12" customFormat="1" ht="18" customHeight="1" x14ac:dyDescent="0.2">
      <c r="A33" s="70"/>
      <c r="B33" s="49" t="s">
        <v>2</v>
      </c>
      <c r="C33" s="50">
        <f t="shared" si="14"/>
        <v>2342.2159999999999</v>
      </c>
      <c r="D33" s="51">
        <f>38.5+3.708+21.969+31.842+2.065+94.412+37.652+115.2+160.734+428.274+100+5.5+18.972+8.576+107.118+152.04</f>
        <v>1326.5619999999999</v>
      </c>
      <c r="E33" s="51">
        <f>157.72+184.29+86.039+28.846+102.721+329.903+64.363+41.432+13.748+6.592</f>
        <v>1015.6540000000001</v>
      </c>
      <c r="F33" s="51"/>
      <c r="G33" s="51"/>
      <c r="H33" s="51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  <c r="DJ33" s="25"/>
      <c r="DK33" s="25"/>
      <c r="DL33" s="25"/>
      <c r="DM33" s="25"/>
      <c r="DN33" s="25"/>
      <c r="DO33" s="25"/>
      <c r="DP33" s="25"/>
      <c r="DQ33" s="25"/>
      <c r="DR33" s="25"/>
      <c r="DS33" s="25"/>
      <c r="DT33" s="25"/>
      <c r="DU33" s="25"/>
      <c r="DV33" s="25"/>
      <c r="DW33" s="25"/>
      <c r="DX33" s="25"/>
      <c r="DY33" s="25"/>
      <c r="DZ33" s="25"/>
      <c r="EA33" s="25"/>
      <c r="EB33" s="25"/>
      <c r="EC33" s="25"/>
      <c r="ED33" s="25"/>
      <c r="EE33" s="25"/>
      <c r="EF33" s="25"/>
      <c r="EG33" s="25"/>
      <c r="EH33" s="25"/>
      <c r="EI33" s="25"/>
      <c r="EJ33" s="25"/>
      <c r="EK33" s="25"/>
      <c r="EL33" s="25"/>
      <c r="EM33" s="25"/>
      <c r="EN33" s="25"/>
      <c r="EO33" s="25"/>
      <c r="EP33" s="25"/>
      <c r="EQ33" s="25"/>
      <c r="ER33" s="25"/>
      <c r="ES33" s="25"/>
      <c r="ET33" s="25"/>
      <c r="EU33" s="25"/>
      <c r="EV33" s="25"/>
      <c r="EW33" s="25"/>
      <c r="EX33" s="25"/>
      <c r="EY33" s="25"/>
      <c r="EZ33" s="25"/>
      <c r="FA33" s="25"/>
      <c r="FB33" s="25"/>
      <c r="FC33" s="25"/>
      <c r="FD33" s="25"/>
      <c r="FE33" s="25"/>
      <c r="FF33" s="25"/>
      <c r="FG33" s="25"/>
      <c r="FH33" s="25"/>
      <c r="FI33" s="25"/>
      <c r="FJ33" s="25"/>
      <c r="FK33" s="25"/>
      <c r="FL33" s="25"/>
      <c r="FM33" s="25"/>
      <c r="FN33" s="25"/>
      <c r="FO33" s="25"/>
      <c r="FP33" s="25"/>
      <c r="FQ33" s="25"/>
      <c r="FR33" s="25"/>
      <c r="FS33" s="25"/>
      <c r="FT33" s="25"/>
      <c r="FU33" s="25"/>
      <c r="FV33" s="25"/>
      <c r="FW33" s="25"/>
      <c r="FX33" s="25"/>
      <c r="FY33" s="25"/>
      <c r="FZ33" s="25"/>
      <c r="GA33" s="25"/>
      <c r="GB33" s="25"/>
      <c r="GC33" s="25"/>
      <c r="GD33" s="25"/>
      <c r="GE33" s="25"/>
      <c r="GF33" s="20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  <c r="IW33" s="13"/>
      <c r="IX33" s="13"/>
      <c r="IY33" s="13"/>
      <c r="IZ33" s="13"/>
      <c r="JA33" s="13"/>
      <c r="JB33" s="13"/>
      <c r="JC33" s="13"/>
      <c r="JD33" s="13"/>
      <c r="JE33" s="13"/>
      <c r="JF33" s="13"/>
      <c r="JG33" s="13"/>
      <c r="JH33" s="13"/>
      <c r="JI33" s="13"/>
      <c r="JJ33" s="13"/>
      <c r="JK33" s="13"/>
      <c r="JL33" s="13"/>
      <c r="JM33" s="13"/>
      <c r="JN33" s="13"/>
      <c r="JO33" s="13"/>
      <c r="JP33" s="13"/>
      <c r="JQ33" s="13"/>
      <c r="JR33" s="13"/>
      <c r="JS33" s="13"/>
      <c r="JT33" s="13"/>
      <c r="JU33" s="13"/>
      <c r="JV33" s="13"/>
      <c r="JW33" s="13"/>
      <c r="JX33" s="13"/>
      <c r="JY33" s="13"/>
      <c r="JZ33" s="13"/>
      <c r="KA33" s="13"/>
      <c r="KB33" s="13"/>
      <c r="KC33" s="13"/>
      <c r="KD33" s="13"/>
      <c r="KE33" s="13"/>
      <c r="KF33" s="13"/>
      <c r="KG33" s="13"/>
      <c r="KH33" s="13"/>
      <c r="KI33" s="13"/>
      <c r="KJ33" s="13"/>
      <c r="KK33" s="13"/>
      <c r="KL33" s="13"/>
      <c r="KM33" s="13"/>
      <c r="KN33" s="13"/>
      <c r="KO33" s="13"/>
      <c r="KP33" s="13"/>
      <c r="KQ33" s="13"/>
      <c r="KR33" s="13"/>
      <c r="KS33" s="13"/>
      <c r="KT33" s="13"/>
      <c r="KU33" s="13"/>
      <c r="KV33" s="13"/>
      <c r="KW33" s="13"/>
      <c r="KX33" s="13"/>
      <c r="KY33" s="13"/>
      <c r="KZ33" s="13"/>
      <c r="LA33" s="13"/>
      <c r="LB33" s="13"/>
      <c r="LC33" s="13"/>
      <c r="LD33" s="13"/>
      <c r="LE33" s="13"/>
      <c r="LF33" s="13"/>
      <c r="LG33" s="13"/>
      <c r="LH33" s="13"/>
      <c r="LI33" s="13"/>
      <c r="LJ33" s="13"/>
      <c r="LK33" s="13"/>
      <c r="LL33" s="13"/>
      <c r="LM33" s="13"/>
      <c r="LN33" s="13"/>
      <c r="LO33" s="13"/>
      <c r="LP33" s="13"/>
      <c r="LQ33" s="13"/>
      <c r="LR33" s="13"/>
      <c r="LS33" s="13"/>
      <c r="LT33" s="13"/>
      <c r="LU33" s="13"/>
      <c r="LV33" s="13"/>
      <c r="LW33" s="13"/>
      <c r="LX33" s="13"/>
      <c r="LY33" s="13"/>
      <c r="LZ33" s="13"/>
      <c r="MA33" s="13"/>
      <c r="MB33" s="13"/>
      <c r="MC33" s="13"/>
      <c r="MD33" s="13"/>
      <c r="ME33" s="13"/>
      <c r="MF33" s="13"/>
      <c r="MG33" s="13"/>
      <c r="MH33" s="13"/>
      <c r="MI33" s="13"/>
      <c r="MJ33" s="13"/>
      <c r="MK33" s="13"/>
      <c r="ML33" s="13"/>
      <c r="MM33" s="13"/>
      <c r="MN33" s="13"/>
      <c r="MO33" s="13"/>
      <c r="MP33" s="13"/>
      <c r="MQ33" s="13"/>
      <c r="MR33" s="13"/>
      <c r="MS33" s="13"/>
      <c r="MT33" s="13"/>
      <c r="MU33" s="13"/>
      <c r="MV33" s="13"/>
      <c r="MW33" s="13"/>
      <c r="MX33" s="13"/>
      <c r="MY33" s="13"/>
      <c r="MZ33" s="13"/>
      <c r="NA33" s="13"/>
      <c r="NB33" s="13"/>
      <c r="NC33" s="13"/>
      <c r="ND33" s="13"/>
      <c r="NE33" s="13"/>
      <c r="NF33" s="13"/>
      <c r="NG33" s="13"/>
      <c r="NH33" s="13"/>
      <c r="NI33" s="13"/>
      <c r="NJ33" s="13"/>
      <c r="NK33" s="13"/>
      <c r="NL33" s="13"/>
      <c r="NM33" s="13"/>
      <c r="NN33" s="13"/>
      <c r="NO33" s="13"/>
      <c r="NP33" s="13"/>
      <c r="NQ33" s="13"/>
      <c r="NR33" s="13"/>
      <c r="NS33" s="13"/>
      <c r="NT33" s="13"/>
      <c r="NU33" s="13"/>
      <c r="NV33" s="13"/>
      <c r="NW33" s="13"/>
      <c r="NX33" s="13"/>
      <c r="NY33" s="13"/>
      <c r="NZ33" s="13"/>
      <c r="OA33" s="13"/>
      <c r="OB33" s="13"/>
      <c r="OC33" s="13"/>
      <c r="OD33" s="13"/>
      <c r="OE33" s="13"/>
      <c r="OF33" s="13"/>
      <c r="OG33" s="13"/>
      <c r="OH33" s="13"/>
      <c r="OI33" s="13"/>
      <c r="OJ33" s="13"/>
      <c r="OK33" s="13"/>
      <c r="OL33" s="13"/>
      <c r="OM33" s="13"/>
      <c r="ON33" s="13"/>
      <c r="OO33" s="13"/>
      <c r="OP33" s="13"/>
      <c r="OQ33" s="13"/>
      <c r="OR33" s="13"/>
      <c r="OS33" s="13"/>
      <c r="OT33" s="13"/>
      <c r="OU33" s="13"/>
      <c r="OV33" s="13"/>
      <c r="OW33" s="13"/>
      <c r="OX33" s="13"/>
      <c r="OY33" s="13"/>
      <c r="OZ33" s="13"/>
      <c r="PA33" s="13"/>
      <c r="PB33" s="13"/>
      <c r="PC33" s="13"/>
      <c r="PD33" s="13"/>
      <c r="PE33" s="13"/>
      <c r="PF33" s="13"/>
      <c r="PG33" s="13"/>
      <c r="PH33" s="13"/>
      <c r="PI33" s="13"/>
      <c r="PJ33" s="13"/>
      <c r="PK33" s="13"/>
      <c r="PL33" s="13"/>
      <c r="PM33" s="13"/>
      <c r="PN33" s="13"/>
      <c r="PO33" s="13"/>
      <c r="PP33" s="13"/>
      <c r="PQ33" s="13"/>
      <c r="PR33" s="13"/>
      <c r="PS33" s="13"/>
      <c r="PT33" s="13"/>
      <c r="PU33" s="13"/>
      <c r="PV33" s="13"/>
      <c r="PW33" s="13"/>
      <c r="PX33" s="13"/>
      <c r="PY33" s="13"/>
      <c r="PZ33" s="13"/>
      <c r="QA33" s="13"/>
      <c r="QB33" s="13"/>
      <c r="QC33" s="13"/>
      <c r="QD33" s="13"/>
      <c r="QE33" s="13"/>
      <c r="QF33" s="13"/>
      <c r="QG33" s="13"/>
      <c r="QH33" s="13"/>
      <c r="QI33" s="13"/>
      <c r="QJ33" s="13"/>
      <c r="QK33" s="13"/>
      <c r="QL33" s="13"/>
      <c r="QM33" s="13"/>
      <c r="QN33" s="13"/>
      <c r="QO33" s="13"/>
      <c r="QP33" s="13"/>
      <c r="QQ33" s="13"/>
      <c r="QR33" s="13"/>
      <c r="QS33" s="13"/>
      <c r="QT33" s="13"/>
      <c r="QU33" s="13"/>
      <c r="QV33" s="13"/>
      <c r="QW33" s="13"/>
      <c r="QX33" s="13"/>
      <c r="QY33" s="13"/>
      <c r="QZ33" s="13"/>
      <c r="RA33" s="13"/>
      <c r="RB33" s="13"/>
      <c r="RC33" s="13"/>
      <c r="RD33" s="13"/>
      <c r="RE33" s="13"/>
      <c r="RF33" s="13"/>
      <c r="RG33" s="13"/>
      <c r="RH33" s="13"/>
      <c r="RI33" s="13"/>
      <c r="RJ33" s="13"/>
      <c r="RK33" s="13"/>
      <c r="RL33" s="13"/>
      <c r="RM33" s="13"/>
      <c r="RN33" s="13"/>
      <c r="RO33" s="13"/>
      <c r="RP33" s="13"/>
      <c r="RQ33" s="13"/>
      <c r="RR33" s="13"/>
      <c r="RS33" s="13"/>
      <c r="RT33" s="13"/>
      <c r="RU33" s="13"/>
      <c r="RV33" s="13"/>
      <c r="RW33" s="13"/>
      <c r="RX33" s="13"/>
      <c r="RY33" s="13"/>
      <c r="RZ33" s="13"/>
      <c r="SA33" s="13"/>
      <c r="SB33" s="13"/>
      <c r="SC33" s="13"/>
      <c r="SD33" s="13"/>
      <c r="SE33" s="13"/>
      <c r="SF33" s="13"/>
      <c r="SG33" s="13"/>
      <c r="SH33" s="13"/>
      <c r="SI33" s="13"/>
      <c r="SJ33" s="13"/>
      <c r="SK33" s="13"/>
      <c r="SL33" s="13"/>
      <c r="SM33" s="13"/>
      <c r="SN33" s="13"/>
      <c r="SO33" s="13"/>
      <c r="SP33" s="13"/>
      <c r="SQ33" s="13"/>
      <c r="SR33" s="13"/>
      <c r="SS33" s="13"/>
      <c r="ST33" s="13"/>
      <c r="SU33" s="13"/>
      <c r="SV33" s="13"/>
      <c r="SW33" s="13"/>
      <c r="SX33" s="13"/>
      <c r="SY33" s="13"/>
      <c r="SZ33" s="13"/>
      <c r="TA33" s="13"/>
      <c r="TB33" s="13"/>
      <c r="TC33" s="13"/>
      <c r="TD33" s="13"/>
      <c r="TE33" s="13"/>
      <c r="TF33" s="13"/>
      <c r="TG33" s="13"/>
      <c r="TH33" s="13"/>
      <c r="TI33" s="13"/>
      <c r="TJ33" s="13"/>
      <c r="TK33" s="13"/>
      <c r="TL33" s="13"/>
      <c r="TM33" s="13"/>
      <c r="TN33" s="13"/>
      <c r="TO33" s="13"/>
      <c r="TP33" s="13"/>
      <c r="TQ33" s="13"/>
      <c r="TR33" s="13"/>
      <c r="TS33" s="13"/>
      <c r="TT33" s="13"/>
      <c r="TU33" s="13"/>
      <c r="TV33" s="13"/>
      <c r="TW33" s="13"/>
      <c r="TX33" s="13"/>
      <c r="TY33" s="13"/>
      <c r="TZ33" s="13"/>
      <c r="UA33" s="13"/>
      <c r="UB33" s="13"/>
      <c r="UC33" s="13"/>
      <c r="UD33" s="13"/>
      <c r="UE33" s="13"/>
      <c r="UF33" s="13"/>
      <c r="UG33" s="13"/>
      <c r="UH33" s="13"/>
      <c r="UI33" s="13"/>
      <c r="UJ33" s="13"/>
      <c r="UK33" s="13"/>
      <c r="UL33" s="13"/>
      <c r="UM33" s="13"/>
      <c r="UN33" s="13"/>
      <c r="UO33" s="13"/>
      <c r="UP33" s="13"/>
      <c r="UQ33" s="13"/>
      <c r="UR33" s="13"/>
      <c r="US33" s="13"/>
      <c r="UT33" s="13"/>
      <c r="UU33" s="13"/>
      <c r="UV33" s="13"/>
      <c r="UW33" s="13"/>
      <c r="UX33" s="13"/>
      <c r="UY33" s="13"/>
      <c r="UZ33" s="13"/>
      <c r="VA33" s="13"/>
      <c r="VB33" s="13"/>
      <c r="VC33" s="13"/>
      <c r="VD33" s="13"/>
      <c r="VE33" s="13"/>
      <c r="VF33" s="13"/>
      <c r="VG33" s="13"/>
      <c r="VH33" s="13"/>
      <c r="VI33" s="13"/>
      <c r="VJ33" s="13"/>
      <c r="VK33" s="13"/>
      <c r="VL33" s="13"/>
      <c r="VM33" s="13"/>
      <c r="VN33" s="13"/>
      <c r="VO33" s="13"/>
      <c r="VP33" s="13"/>
      <c r="VQ33" s="13"/>
      <c r="VR33" s="13"/>
      <c r="VS33" s="13"/>
      <c r="VT33" s="13"/>
      <c r="VU33" s="13"/>
      <c r="VV33" s="13"/>
      <c r="VW33" s="13"/>
      <c r="VX33" s="13"/>
      <c r="VY33" s="13"/>
      <c r="VZ33" s="13"/>
      <c r="WA33" s="13"/>
      <c r="WB33" s="13"/>
      <c r="WC33" s="13"/>
      <c r="WD33" s="13"/>
      <c r="WE33" s="13"/>
      <c r="WF33" s="13"/>
      <c r="WG33" s="13"/>
      <c r="WH33" s="13"/>
      <c r="WI33" s="13"/>
      <c r="WJ33" s="13"/>
      <c r="WK33" s="13"/>
      <c r="WL33" s="13"/>
      <c r="WM33" s="13"/>
      <c r="WN33" s="13"/>
      <c r="WO33" s="13"/>
      <c r="WP33" s="13"/>
      <c r="WQ33" s="13"/>
      <c r="WR33" s="13"/>
      <c r="WS33" s="13"/>
      <c r="WT33" s="13"/>
      <c r="WU33" s="13"/>
      <c r="WV33" s="13"/>
      <c r="WW33" s="13"/>
      <c r="WX33" s="13"/>
      <c r="WY33" s="13"/>
      <c r="WZ33" s="13"/>
      <c r="XA33" s="13"/>
      <c r="XB33" s="13"/>
      <c r="XC33" s="13"/>
      <c r="XD33" s="13"/>
      <c r="XE33" s="13"/>
      <c r="XF33" s="13"/>
      <c r="XG33" s="13"/>
      <c r="XH33" s="13"/>
      <c r="XI33" s="13"/>
      <c r="XJ33" s="13"/>
      <c r="XK33" s="13"/>
      <c r="XL33" s="13"/>
      <c r="XM33" s="13"/>
      <c r="XN33" s="13"/>
      <c r="XO33" s="13"/>
      <c r="XP33" s="13"/>
      <c r="XQ33" s="13"/>
      <c r="XR33" s="13"/>
      <c r="XS33" s="13"/>
      <c r="XT33" s="13"/>
      <c r="XU33" s="13"/>
      <c r="XV33" s="13"/>
      <c r="XW33" s="13"/>
      <c r="XX33" s="13"/>
      <c r="XY33" s="13"/>
      <c r="XZ33" s="13"/>
      <c r="YA33" s="13"/>
      <c r="YB33" s="13"/>
      <c r="YC33" s="13"/>
      <c r="YD33" s="13"/>
      <c r="YE33" s="13"/>
      <c r="YF33" s="13"/>
      <c r="YG33" s="13"/>
      <c r="YH33" s="13"/>
      <c r="YI33" s="13"/>
      <c r="YJ33" s="13"/>
      <c r="YK33" s="13"/>
      <c r="YL33" s="13"/>
      <c r="YM33" s="13"/>
      <c r="YN33" s="13"/>
      <c r="YO33" s="13"/>
      <c r="YP33" s="13"/>
      <c r="YQ33" s="13"/>
      <c r="YR33" s="13"/>
      <c r="YS33" s="13"/>
      <c r="YT33" s="13"/>
      <c r="YU33" s="13"/>
      <c r="YV33" s="13"/>
      <c r="YW33" s="13"/>
      <c r="YX33" s="13"/>
      <c r="YY33" s="13"/>
      <c r="YZ33" s="13"/>
      <c r="ZA33" s="13"/>
      <c r="ZB33" s="13"/>
      <c r="ZC33" s="13"/>
      <c r="ZD33" s="13"/>
      <c r="ZE33" s="13"/>
      <c r="ZF33" s="13"/>
      <c r="ZG33" s="13"/>
      <c r="ZH33" s="13"/>
      <c r="ZI33" s="13"/>
      <c r="ZJ33" s="13"/>
      <c r="ZK33" s="13"/>
      <c r="ZL33" s="13"/>
      <c r="ZM33" s="13"/>
      <c r="ZN33" s="13"/>
      <c r="ZO33" s="13"/>
      <c r="ZP33" s="13"/>
      <c r="ZQ33" s="13"/>
      <c r="ZR33" s="13"/>
      <c r="ZS33" s="13"/>
      <c r="ZT33" s="13"/>
      <c r="ZU33" s="13"/>
      <c r="ZV33" s="13"/>
      <c r="ZW33" s="13"/>
      <c r="ZX33" s="13"/>
      <c r="ZY33" s="13"/>
      <c r="ZZ33" s="13"/>
      <c r="AAA33" s="13"/>
      <c r="AAB33" s="13"/>
    </row>
    <row r="34" spans="1:704" s="12" customFormat="1" ht="18" customHeight="1" x14ac:dyDescent="0.2">
      <c r="A34" s="72" t="s">
        <v>65</v>
      </c>
      <c r="B34" s="47" t="s">
        <v>0</v>
      </c>
      <c r="C34" s="48">
        <f t="shared" ref="C34:H34" si="15">C35+C36</f>
        <v>45474.102999999996</v>
      </c>
      <c r="D34" s="48">
        <f t="shared" si="15"/>
        <v>17629.351000000002</v>
      </c>
      <c r="E34" s="48">
        <f t="shared" si="15"/>
        <v>16575.187999999998</v>
      </c>
      <c r="F34" s="48">
        <f t="shared" si="15"/>
        <v>11269.564</v>
      </c>
      <c r="G34" s="48">
        <f t="shared" si="15"/>
        <v>0</v>
      </c>
      <c r="H34" s="48">
        <f t="shared" si="15"/>
        <v>0</v>
      </c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5"/>
      <c r="ED34" s="25"/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5"/>
      <c r="ER34" s="25"/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5"/>
      <c r="FF34" s="25"/>
      <c r="FG34" s="25"/>
      <c r="FH34" s="25"/>
      <c r="FI34" s="25"/>
      <c r="FJ34" s="25"/>
      <c r="FK34" s="25"/>
      <c r="FL34" s="25"/>
      <c r="FM34" s="25"/>
      <c r="FN34" s="25"/>
      <c r="FO34" s="25"/>
      <c r="FP34" s="25"/>
      <c r="FQ34" s="25"/>
      <c r="FR34" s="25"/>
      <c r="FS34" s="25"/>
      <c r="FT34" s="25"/>
      <c r="FU34" s="25"/>
      <c r="FV34" s="25"/>
      <c r="FW34" s="25"/>
      <c r="FX34" s="25"/>
      <c r="FY34" s="25"/>
      <c r="FZ34" s="25"/>
      <c r="GA34" s="25"/>
      <c r="GB34" s="25"/>
      <c r="GC34" s="25"/>
      <c r="GD34" s="25"/>
      <c r="GE34" s="25"/>
      <c r="GF34" s="20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  <c r="IU34" s="13"/>
      <c r="IV34" s="13"/>
      <c r="IW34" s="13"/>
      <c r="IX34" s="13"/>
      <c r="IY34" s="13"/>
      <c r="IZ34" s="13"/>
      <c r="JA34" s="13"/>
      <c r="JB34" s="13"/>
      <c r="JC34" s="13"/>
      <c r="JD34" s="13"/>
      <c r="JE34" s="13"/>
      <c r="JF34" s="13"/>
      <c r="JG34" s="13"/>
      <c r="JH34" s="13"/>
      <c r="JI34" s="13"/>
      <c r="JJ34" s="13"/>
      <c r="JK34" s="13"/>
      <c r="JL34" s="13"/>
      <c r="JM34" s="13"/>
      <c r="JN34" s="13"/>
      <c r="JO34" s="13"/>
      <c r="JP34" s="13"/>
      <c r="JQ34" s="13"/>
      <c r="JR34" s="13"/>
      <c r="JS34" s="13"/>
      <c r="JT34" s="13"/>
      <c r="JU34" s="13"/>
      <c r="JV34" s="13"/>
      <c r="JW34" s="13"/>
      <c r="JX34" s="13"/>
      <c r="JY34" s="13"/>
      <c r="JZ34" s="13"/>
      <c r="KA34" s="13"/>
      <c r="KB34" s="13"/>
      <c r="KC34" s="13"/>
      <c r="KD34" s="13"/>
      <c r="KE34" s="13"/>
      <c r="KF34" s="13"/>
      <c r="KG34" s="13"/>
      <c r="KH34" s="13"/>
      <c r="KI34" s="13"/>
      <c r="KJ34" s="13"/>
      <c r="KK34" s="13"/>
      <c r="KL34" s="13"/>
      <c r="KM34" s="13"/>
      <c r="KN34" s="13"/>
      <c r="KO34" s="13"/>
      <c r="KP34" s="13"/>
      <c r="KQ34" s="13"/>
      <c r="KR34" s="13"/>
      <c r="KS34" s="13"/>
      <c r="KT34" s="13"/>
      <c r="KU34" s="13"/>
      <c r="KV34" s="13"/>
      <c r="KW34" s="13"/>
      <c r="KX34" s="13"/>
      <c r="KY34" s="13"/>
      <c r="KZ34" s="13"/>
      <c r="LA34" s="13"/>
      <c r="LB34" s="13"/>
      <c r="LC34" s="13"/>
      <c r="LD34" s="13"/>
      <c r="LE34" s="13"/>
      <c r="LF34" s="13"/>
      <c r="LG34" s="13"/>
      <c r="LH34" s="13"/>
      <c r="LI34" s="13"/>
      <c r="LJ34" s="13"/>
      <c r="LK34" s="13"/>
      <c r="LL34" s="13"/>
      <c r="LM34" s="13"/>
      <c r="LN34" s="13"/>
      <c r="LO34" s="13"/>
      <c r="LP34" s="13"/>
      <c r="LQ34" s="13"/>
      <c r="LR34" s="13"/>
      <c r="LS34" s="13"/>
      <c r="LT34" s="13"/>
      <c r="LU34" s="13"/>
      <c r="LV34" s="13"/>
      <c r="LW34" s="13"/>
      <c r="LX34" s="13"/>
      <c r="LY34" s="13"/>
      <c r="LZ34" s="13"/>
      <c r="MA34" s="13"/>
      <c r="MB34" s="13"/>
      <c r="MC34" s="13"/>
      <c r="MD34" s="13"/>
      <c r="ME34" s="13"/>
      <c r="MF34" s="13"/>
      <c r="MG34" s="13"/>
      <c r="MH34" s="13"/>
      <c r="MI34" s="13"/>
      <c r="MJ34" s="13"/>
      <c r="MK34" s="13"/>
      <c r="ML34" s="13"/>
      <c r="MM34" s="13"/>
      <c r="MN34" s="13"/>
      <c r="MO34" s="13"/>
      <c r="MP34" s="13"/>
      <c r="MQ34" s="13"/>
      <c r="MR34" s="13"/>
      <c r="MS34" s="13"/>
      <c r="MT34" s="13"/>
      <c r="MU34" s="13"/>
      <c r="MV34" s="13"/>
      <c r="MW34" s="13"/>
      <c r="MX34" s="13"/>
      <c r="MY34" s="13"/>
      <c r="MZ34" s="13"/>
      <c r="NA34" s="13"/>
      <c r="NB34" s="13"/>
      <c r="NC34" s="13"/>
      <c r="ND34" s="13"/>
      <c r="NE34" s="13"/>
      <c r="NF34" s="13"/>
      <c r="NG34" s="13"/>
      <c r="NH34" s="13"/>
      <c r="NI34" s="13"/>
      <c r="NJ34" s="13"/>
      <c r="NK34" s="13"/>
      <c r="NL34" s="13"/>
      <c r="NM34" s="13"/>
      <c r="NN34" s="13"/>
      <c r="NO34" s="13"/>
      <c r="NP34" s="13"/>
      <c r="NQ34" s="13"/>
      <c r="NR34" s="13"/>
      <c r="NS34" s="13"/>
      <c r="NT34" s="13"/>
      <c r="NU34" s="13"/>
      <c r="NV34" s="13"/>
      <c r="NW34" s="13"/>
      <c r="NX34" s="13"/>
      <c r="NY34" s="13"/>
      <c r="NZ34" s="13"/>
      <c r="OA34" s="13"/>
      <c r="OB34" s="13"/>
      <c r="OC34" s="13"/>
      <c r="OD34" s="13"/>
      <c r="OE34" s="13"/>
      <c r="OF34" s="13"/>
      <c r="OG34" s="13"/>
      <c r="OH34" s="13"/>
      <c r="OI34" s="13"/>
      <c r="OJ34" s="13"/>
      <c r="OK34" s="13"/>
      <c r="OL34" s="13"/>
      <c r="OM34" s="13"/>
      <c r="ON34" s="13"/>
      <c r="OO34" s="13"/>
      <c r="OP34" s="13"/>
      <c r="OQ34" s="13"/>
      <c r="OR34" s="13"/>
      <c r="OS34" s="13"/>
      <c r="OT34" s="13"/>
      <c r="OU34" s="13"/>
      <c r="OV34" s="13"/>
      <c r="OW34" s="13"/>
      <c r="OX34" s="13"/>
      <c r="OY34" s="13"/>
      <c r="OZ34" s="13"/>
      <c r="PA34" s="13"/>
      <c r="PB34" s="13"/>
      <c r="PC34" s="13"/>
      <c r="PD34" s="13"/>
      <c r="PE34" s="13"/>
      <c r="PF34" s="13"/>
      <c r="PG34" s="13"/>
      <c r="PH34" s="13"/>
      <c r="PI34" s="13"/>
      <c r="PJ34" s="13"/>
      <c r="PK34" s="13"/>
      <c r="PL34" s="13"/>
      <c r="PM34" s="13"/>
      <c r="PN34" s="13"/>
      <c r="PO34" s="13"/>
      <c r="PP34" s="13"/>
      <c r="PQ34" s="13"/>
      <c r="PR34" s="13"/>
      <c r="PS34" s="13"/>
      <c r="PT34" s="13"/>
      <c r="PU34" s="13"/>
      <c r="PV34" s="13"/>
      <c r="PW34" s="13"/>
      <c r="PX34" s="13"/>
      <c r="PY34" s="13"/>
      <c r="PZ34" s="13"/>
      <c r="QA34" s="13"/>
      <c r="QB34" s="13"/>
      <c r="QC34" s="13"/>
      <c r="QD34" s="13"/>
      <c r="QE34" s="13"/>
      <c r="QF34" s="13"/>
      <c r="QG34" s="13"/>
      <c r="QH34" s="13"/>
      <c r="QI34" s="13"/>
      <c r="QJ34" s="13"/>
      <c r="QK34" s="13"/>
      <c r="QL34" s="13"/>
      <c r="QM34" s="13"/>
      <c r="QN34" s="13"/>
      <c r="QO34" s="13"/>
      <c r="QP34" s="13"/>
      <c r="QQ34" s="13"/>
      <c r="QR34" s="13"/>
      <c r="QS34" s="13"/>
      <c r="QT34" s="13"/>
      <c r="QU34" s="13"/>
      <c r="QV34" s="13"/>
      <c r="QW34" s="13"/>
      <c r="QX34" s="13"/>
      <c r="QY34" s="13"/>
      <c r="QZ34" s="13"/>
      <c r="RA34" s="13"/>
      <c r="RB34" s="13"/>
      <c r="RC34" s="13"/>
      <c r="RD34" s="13"/>
      <c r="RE34" s="13"/>
      <c r="RF34" s="13"/>
      <c r="RG34" s="13"/>
      <c r="RH34" s="13"/>
      <c r="RI34" s="13"/>
      <c r="RJ34" s="13"/>
      <c r="RK34" s="13"/>
      <c r="RL34" s="13"/>
      <c r="RM34" s="13"/>
      <c r="RN34" s="13"/>
      <c r="RO34" s="13"/>
      <c r="RP34" s="13"/>
      <c r="RQ34" s="13"/>
      <c r="RR34" s="13"/>
      <c r="RS34" s="13"/>
      <c r="RT34" s="13"/>
      <c r="RU34" s="13"/>
      <c r="RV34" s="13"/>
      <c r="RW34" s="13"/>
      <c r="RX34" s="13"/>
      <c r="RY34" s="13"/>
      <c r="RZ34" s="13"/>
      <c r="SA34" s="13"/>
      <c r="SB34" s="13"/>
      <c r="SC34" s="13"/>
      <c r="SD34" s="13"/>
      <c r="SE34" s="13"/>
      <c r="SF34" s="13"/>
      <c r="SG34" s="13"/>
      <c r="SH34" s="13"/>
      <c r="SI34" s="13"/>
      <c r="SJ34" s="13"/>
      <c r="SK34" s="13"/>
      <c r="SL34" s="13"/>
      <c r="SM34" s="13"/>
      <c r="SN34" s="13"/>
      <c r="SO34" s="13"/>
      <c r="SP34" s="13"/>
      <c r="SQ34" s="13"/>
      <c r="SR34" s="13"/>
      <c r="SS34" s="13"/>
      <c r="ST34" s="13"/>
      <c r="SU34" s="13"/>
      <c r="SV34" s="13"/>
      <c r="SW34" s="13"/>
      <c r="SX34" s="13"/>
      <c r="SY34" s="13"/>
      <c r="SZ34" s="13"/>
      <c r="TA34" s="13"/>
      <c r="TB34" s="13"/>
      <c r="TC34" s="13"/>
      <c r="TD34" s="13"/>
      <c r="TE34" s="13"/>
      <c r="TF34" s="13"/>
      <c r="TG34" s="13"/>
      <c r="TH34" s="13"/>
      <c r="TI34" s="13"/>
      <c r="TJ34" s="13"/>
      <c r="TK34" s="13"/>
      <c r="TL34" s="13"/>
      <c r="TM34" s="13"/>
      <c r="TN34" s="13"/>
      <c r="TO34" s="13"/>
      <c r="TP34" s="13"/>
      <c r="TQ34" s="13"/>
      <c r="TR34" s="13"/>
      <c r="TS34" s="13"/>
      <c r="TT34" s="13"/>
      <c r="TU34" s="13"/>
      <c r="TV34" s="13"/>
      <c r="TW34" s="13"/>
      <c r="TX34" s="13"/>
      <c r="TY34" s="13"/>
      <c r="TZ34" s="13"/>
      <c r="UA34" s="13"/>
      <c r="UB34" s="13"/>
      <c r="UC34" s="13"/>
      <c r="UD34" s="13"/>
      <c r="UE34" s="13"/>
      <c r="UF34" s="13"/>
      <c r="UG34" s="13"/>
      <c r="UH34" s="13"/>
      <c r="UI34" s="13"/>
      <c r="UJ34" s="13"/>
      <c r="UK34" s="13"/>
      <c r="UL34" s="13"/>
      <c r="UM34" s="13"/>
      <c r="UN34" s="13"/>
      <c r="UO34" s="13"/>
      <c r="UP34" s="13"/>
      <c r="UQ34" s="13"/>
      <c r="UR34" s="13"/>
      <c r="US34" s="13"/>
      <c r="UT34" s="13"/>
      <c r="UU34" s="13"/>
      <c r="UV34" s="13"/>
      <c r="UW34" s="13"/>
      <c r="UX34" s="13"/>
      <c r="UY34" s="13"/>
      <c r="UZ34" s="13"/>
      <c r="VA34" s="13"/>
      <c r="VB34" s="13"/>
      <c r="VC34" s="13"/>
      <c r="VD34" s="13"/>
      <c r="VE34" s="13"/>
      <c r="VF34" s="13"/>
      <c r="VG34" s="13"/>
      <c r="VH34" s="13"/>
      <c r="VI34" s="13"/>
      <c r="VJ34" s="13"/>
      <c r="VK34" s="13"/>
      <c r="VL34" s="13"/>
      <c r="VM34" s="13"/>
      <c r="VN34" s="13"/>
      <c r="VO34" s="13"/>
      <c r="VP34" s="13"/>
      <c r="VQ34" s="13"/>
      <c r="VR34" s="13"/>
      <c r="VS34" s="13"/>
      <c r="VT34" s="13"/>
      <c r="VU34" s="13"/>
      <c r="VV34" s="13"/>
      <c r="VW34" s="13"/>
      <c r="VX34" s="13"/>
      <c r="VY34" s="13"/>
      <c r="VZ34" s="13"/>
      <c r="WA34" s="13"/>
      <c r="WB34" s="13"/>
      <c r="WC34" s="13"/>
      <c r="WD34" s="13"/>
      <c r="WE34" s="13"/>
      <c r="WF34" s="13"/>
      <c r="WG34" s="13"/>
      <c r="WH34" s="13"/>
      <c r="WI34" s="13"/>
      <c r="WJ34" s="13"/>
      <c r="WK34" s="13"/>
      <c r="WL34" s="13"/>
      <c r="WM34" s="13"/>
      <c r="WN34" s="13"/>
      <c r="WO34" s="13"/>
      <c r="WP34" s="13"/>
      <c r="WQ34" s="13"/>
      <c r="WR34" s="13"/>
      <c r="WS34" s="13"/>
      <c r="WT34" s="13"/>
      <c r="WU34" s="13"/>
      <c r="WV34" s="13"/>
      <c r="WW34" s="13"/>
      <c r="WX34" s="13"/>
      <c r="WY34" s="13"/>
      <c r="WZ34" s="13"/>
      <c r="XA34" s="13"/>
      <c r="XB34" s="13"/>
      <c r="XC34" s="13"/>
      <c r="XD34" s="13"/>
      <c r="XE34" s="13"/>
      <c r="XF34" s="13"/>
      <c r="XG34" s="13"/>
      <c r="XH34" s="13"/>
      <c r="XI34" s="13"/>
      <c r="XJ34" s="13"/>
      <c r="XK34" s="13"/>
      <c r="XL34" s="13"/>
      <c r="XM34" s="13"/>
      <c r="XN34" s="13"/>
      <c r="XO34" s="13"/>
      <c r="XP34" s="13"/>
      <c r="XQ34" s="13"/>
      <c r="XR34" s="13"/>
      <c r="XS34" s="13"/>
      <c r="XT34" s="13"/>
      <c r="XU34" s="13"/>
      <c r="XV34" s="13"/>
      <c r="XW34" s="13"/>
      <c r="XX34" s="13"/>
      <c r="XY34" s="13"/>
      <c r="XZ34" s="13"/>
      <c r="YA34" s="13"/>
      <c r="YB34" s="13"/>
      <c r="YC34" s="13"/>
      <c r="YD34" s="13"/>
      <c r="YE34" s="13"/>
      <c r="YF34" s="13"/>
      <c r="YG34" s="13"/>
      <c r="YH34" s="13"/>
      <c r="YI34" s="13"/>
      <c r="YJ34" s="13"/>
      <c r="YK34" s="13"/>
      <c r="YL34" s="13"/>
      <c r="YM34" s="13"/>
      <c r="YN34" s="13"/>
      <c r="YO34" s="13"/>
      <c r="YP34" s="13"/>
      <c r="YQ34" s="13"/>
      <c r="YR34" s="13"/>
      <c r="YS34" s="13"/>
      <c r="YT34" s="13"/>
      <c r="YU34" s="13"/>
      <c r="YV34" s="13"/>
      <c r="YW34" s="13"/>
      <c r="YX34" s="13"/>
      <c r="YY34" s="13"/>
      <c r="YZ34" s="13"/>
      <c r="ZA34" s="13"/>
      <c r="ZB34" s="13"/>
      <c r="ZC34" s="13"/>
      <c r="ZD34" s="13"/>
      <c r="ZE34" s="13"/>
      <c r="ZF34" s="13"/>
      <c r="ZG34" s="13"/>
      <c r="ZH34" s="13"/>
      <c r="ZI34" s="13"/>
      <c r="ZJ34" s="13"/>
      <c r="ZK34" s="13"/>
      <c r="ZL34" s="13"/>
      <c r="ZM34" s="13"/>
      <c r="ZN34" s="13"/>
      <c r="ZO34" s="13"/>
      <c r="ZP34" s="13"/>
      <c r="ZQ34" s="13"/>
      <c r="ZR34" s="13"/>
      <c r="ZS34" s="13"/>
      <c r="ZT34" s="13"/>
      <c r="ZU34" s="13"/>
      <c r="ZV34" s="13"/>
      <c r="ZW34" s="13"/>
      <c r="ZX34" s="13"/>
      <c r="ZY34" s="13"/>
      <c r="ZZ34" s="13"/>
      <c r="AAA34" s="13"/>
      <c r="AAB34" s="13"/>
    </row>
    <row r="35" spans="1:704" s="12" customFormat="1" ht="18" customHeight="1" x14ac:dyDescent="0.2">
      <c r="A35" s="73"/>
      <c r="B35" s="56" t="s">
        <v>1</v>
      </c>
      <c r="C35" s="57">
        <f>C11+C14+C17+C23+C26+C29+C32+C20</f>
        <v>0</v>
      </c>
      <c r="D35" s="57">
        <f t="shared" ref="D35:H35" si="16">D11+D14+D17+D23+D26+D29+D32+D20</f>
        <v>0</v>
      </c>
      <c r="E35" s="48">
        <f t="shared" si="16"/>
        <v>0</v>
      </c>
      <c r="F35" s="57">
        <f t="shared" si="16"/>
        <v>0</v>
      </c>
      <c r="G35" s="57">
        <f t="shared" si="16"/>
        <v>0</v>
      </c>
      <c r="H35" s="57">
        <f t="shared" si="16"/>
        <v>0</v>
      </c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5"/>
      <c r="ED35" s="25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5"/>
      <c r="ER35" s="25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5"/>
      <c r="FF35" s="25"/>
      <c r="FG35" s="25"/>
      <c r="FH35" s="25"/>
      <c r="FI35" s="25"/>
      <c r="FJ35" s="25"/>
      <c r="FK35" s="25"/>
      <c r="FL35" s="25"/>
      <c r="FM35" s="25"/>
      <c r="FN35" s="25"/>
      <c r="FO35" s="25"/>
      <c r="FP35" s="25"/>
      <c r="FQ35" s="25"/>
      <c r="FR35" s="25"/>
      <c r="FS35" s="25"/>
      <c r="FT35" s="25"/>
      <c r="FU35" s="25"/>
      <c r="FV35" s="25"/>
      <c r="FW35" s="25"/>
      <c r="FX35" s="25"/>
      <c r="FY35" s="25"/>
      <c r="FZ35" s="25"/>
      <c r="GA35" s="25"/>
      <c r="GB35" s="25"/>
      <c r="GC35" s="25"/>
      <c r="GD35" s="25"/>
      <c r="GE35" s="25"/>
      <c r="GF35" s="20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  <c r="IU35" s="13"/>
      <c r="IV35" s="13"/>
      <c r="IW35" s="13"/>
      <c r="IX35" s="13"/>
      <c r="IY35" s="13"/>
      <c r="IZ35" s="13"/>
      <c r="JA35" s="13"/>
      <c r="JB35" s="13"/>
      <c r="JC35" s="13"/>
      <c r="JD35" s="13"/>
      <c r="JE35" s="13"/>
      <c r="JF35" s="13"/>
      <c r="JG35" s="13"/>
      <c r="JH35" s="13"/>
      <c r="JI35" s="13"/>
      <c r="JJ35" s="13"/>
      <c r="JK35" s="13"/>
      <c r="JL35" s="13"/>
      <c r="JM35" s="13"/>
      <c r="JN35" s="13"/>
      <c r="JO35" s="13"/>
      <c r="JP35" s="13"/>
      <c r="JQ35" s="13"/>
      <c r="JR35" s="13"/>
      <c r="JS35" s="13"/>
      <c r="JT35" s="13"/>
      <c r="JU35" s="13"/>
      <c r="JV35" s="13"/>
      <c r="JW35" s="13"/>
      <c r="JX35" s="13"/>
      <c r="JY35" s="13"/>
      <c r="JZ35" s="13"/>
      <c r="KA35" s="13"/>
      <c r="KB35" s="13"/>
      <c r="KC35" s="13"/>
      <c r="KD35" s="13"/>
      <c r="KE35" s="13"/>
      <c r="KF35" s="13"/>
      <c r="KG35" s="13"/>
      <c r="KH35" s="13"/>
      <c r="KI35" s="13"/>
      <c r="KJ35" s="13"/>
      <c r="KK35" s="13"/>
      <c r="KL35" s="13"/>
      <c r="KM35" s="13"/>
      <c r="KN35" s="13"/>
      <c r="KO35" s="13"/>
      <c r="KP35" s="13"/>
      <c r="KQ35" s="13"/>
      <c r="KR35" s="13"/>
      <c r="KS35" s="13"/>
      <c r="KT35" s="13"/>
      <c r="KU35" s="13"/>
      <c r="KV35" s="13"/>
      <c r="KW35" s="13"/>
      <c r="KX35" s="13"/>
      <c r="KY35" s="13"/>
      <c r="KZ35" s="13"/>
      <c r="LA35" s="13"/>
      <c r="LB35" s="13"/>
      <c r="LC35" s="13"/>
      <c r="LD35" s="13"/>
      <c r="LE35" s="13"/>
      <c r="LF35" s="13"/>
      <c r="LG35" s="13"/>
      <c r="LH35" s="13"/>
      <c r="LI35" s="13"/>
      <c r="LJ35" s="13"/>
      <c r="LK35" s="13"/>
      <c r="LL35" s="13"/>
      <c r="LM35" s="13"/>
      <c r="LN35" s="13"/>
      <c r="LO35" s="13"/>
      <c r="LP35" s="13"/>
      <c r="LQ35" s="13"/>
      <c r="LR35" s="13"/>
      <c r="LS35" s="13"/>
      <c r="LT35" s="13"/>
      <c r="LU35" s="13"/>
      <c r="LV35" s="13"/>
      <c r="LW35" s="13"/>
      <c r="LX35" s="13"/>
      <c r="LY35" s="13"/>
      <c r="LZ35" s="13"/>
      <c r="MA35" s="13"/>
      <c r="MB35" s="13"/>
      <c r="MC35" s="13"/>
      <c r="MD35" s="13"/>
      <c r="ME35" s="13"/>
      <c r="MF35" s="13"/>
      <c r="MG35" s="13"/>
      <c r="MH35" s="13"/>
      <c r="MI35" s="13"/>
      <c r="MJ35" s="13"/>
      <c r="MK35" s="13"/>
      <c r="ML35" s="13"/>
      <c r="MM35" s="13"/>
      <c r="MN35" s="13"/>
      <c r="MO35" s="13"/>
      <c r="MP35" s="13"/>
      <c r="MQ35" s="13"/>
      <c r="MR35" s="13"/>
      <c r="MS35" s="13"/>
      <c r="MT35" s="13"/>
      <c r="MU35" s="13"/>
      <c r="MV35" s="13"/>
      <c r="MW35" s="13"/>
      <c r="MX35" s="13"/>
      <c r="MY35" s="13"/>
      <c r="MZ35" s="13"/>
      <c r="NA35" s="13"/>
      <c r="NB35" s="13"/>
      <c r="NC35" s="13"/>
      <c r="ND35" s="13"/>
      <c r="NE35" s="13"/>
      <c r="NF35" s="13"/>
      <c r="NG35" s="13"/>
      <c r="NH35" s="13"/>
      <c r="NI35" s="13"/>
      <c r="NJ35" s="13"/>
      <c r="NK35" s="13"/>
      <c r="NL35" s="13"/>
      <c r="NM35" s="13"/>
      <c r="NN35" s="13"/>
      <c r="NO35" s="13"/>
      <c r="NP35" s="13"/>
      <c r="NQ35" s="13"/>
      <c r="NR35" s="13"/>
      <c r="NS35" s="13"/>
      <c r="NT35" s="13"/>
      <c r="NU35" s="13"/>
      <c r="NV35" s="13"/>
      <c r="NW35" s="13"/>
      <c r="NX35" s="13"/>
      <c r="NY35" s="13"/>
      <c r="NZ35" s="13"/>
      <c r="OA35" s="13"/>
      <c r="OB35" s="13"/>
      <c r="OC35" s="13"/>
      <c r="OD35" s="13"/>
      <c r="OE35" s="13"/>
      <c r="OF35" s="13"/>
      <c r="OG35" s="13"/>
      <c r="OH35" s="13"/>
      <c r="OI35" s="13"/>
      <c r="OJ35" s="13"/>
      <c r="OK35" s="13"/>
      <c r="OL35" s="13"/>
      <c r="OM35" s="13"/>
      <c r="ON35" s="13"/>
      <c r="OO35" s="13"/>
      <c r="OP35" s="13"/>
      <c r="OQ35" s="13"/>
      <c r="OR35" s="13"/>
      <c r="OS35" s="13"/>
      <c r="OT35" s="13"/>
      <c r="OU35" s="13"/>
      <c r="OV35" s="13"/>
      <c r="OW35" s="13"/>
      <c r="OX35" s="13"/>
      <c r="OY35" s="13"/>
      <c r="OZ35" s="13"/>
      <c r="PA35" s="13"/>
      <c r="PB35" s="13"/>
      <c r="PC35" s="13"/>
      <c r="PD35" s="13"/>
      <c r="PE35" s="13"/>
      <c r="PF35" s="13"/>
      <c r="PG35" s="13"/>
      <c r="PH35" s="13"/>
      <c r="PI35" s="13"/>
      <c r="PJ35" s="13"/>
      <c r="PK35" s="13"/>
      <c r="PL35" s="13"/>
      <c r="PM35" s="13"/>
      <c r="PN35" s="13"/>
      <c r="PO35" s="13"/>
      <c r="PP35" s="13"/>
      <c r="PQ35" s="13"/>
      <c r="PR35" s="13"/>
      <c r="PS35" s="13"/>
      <c r="PT35" s="13"/>
      <c r="PU35" s="13"/>
      <c r="PV35" s="13"/>
      <c r="PW35" s="13"/>
      <c r="PX35" s="13"/>
      <c r="PY35" s="13"/>
      <c r="PZ35" s="13"/>
      <c r="QA35" s="13"/>
      <c r="QB35" s="13"/>
      <c r="QC35" s="13"/>
      <c r="QD35" s="13"/>
      <c r="QE35" s="13"/>
      <c r="QF35" s="13"/>
      <c r="QG35" s="13"/>
      <c r="QH35" s="13"/>
      <c r="QI35" s="13"/>
      <c r="QJ35" s="13"/>
      <c r="QK35" s="13"/>
      <c r="QL35" s="13"/>
      <c r="QM35" s="13"/>
      <c r="QN35" s="13"/>
      <c r="QO35" s="13"/>
      <c r="QP35" s="13"/>
      <c r="QQ35" s="13"/>
      <c r="QR35" s="13"/>
      <c r="QS35" s="13"/>
      <c r="QT35" s="13"/>
      <c r="QU35" s="13"/>
      <c r="QV35" s="13"/>
      <c r="QW35" s="13"/>
      <c r="QX35" s="13"/>
      <c r="QY35" s="13"/>
      <c r="QZ35" s="13"/>
      <c r="RA35" s="13"/>
      <c r="RB35" s="13"/>
      <c r="RC35" s="13"/>
      <c r="RD35" s="13"/>
      <c r="RE35" s="13"/>
      <c r="RF35" s="13"/>
      <c r="RG35" s="13"/>
      <c r="RH35" s="13"/>
      <c r="RI35" s="13"/>
      <c r="RJ35" s="13"/>
      <c r="RK35" s="13"/>
      <c r="RL35" s="13"/>
      <c r="RM35" s="13"/>
      <c r="RN35" s="13"/>
      <c r="RO35" s="13"/>
      <c r="RP35" s="13"/>
      <c r="RQ35" s="13"/>
      <c r="RR35" s="13"/>
      <c r="RS35" s="13"/>
      <c r="RT35" s="13"/>
      <c r="RU35" s="13"/>
      <c r="RV35" s="13"/>
      <c r="RW35" s="13"/>
      <c r="RX35" s="13"/>
      <c r="RY35" s="13"/>
      <c r="RZ35" s="13"/>
      <c r="SA35" s="13"/>
      <c r="SB35" s="13"/>
      <c r="SC35" s="13"/>
      <c r="SD35" s="13"/>
      <c r="SE35" s="13"/>
      <c r="SF35" s="13"/>
      <c r="SG35" s="13"/>
      <c r="SH35" s="13"/>
      <c r="SI35" s="13"/>
      <c r="SJ35" s="13"/>
      <c r="SK35" s="13"/>
      <c r="SL35" s="13"/>
      <c r="SM35" s="13"/>
      <c r="SN35" s="13"/>
      <c r="SO35" s="13"/>
      <c r="SP35" s="13"/>
      <c r="SQ35" s="13"/>
      <c r="SR35" s="13"/>
      <c r="SS35" s="13"/>
      <c r="ST35" s="13"/>
      <c r="SU35" s="13"/>
      <c r="SV35" s="13"/>
      <c r="SW35" s="13"/>
      <c r="SX35" s="13"/>
      <c r="SY35" s="13"/>
      <c r="SZ35" s="13"/>
      <c r="TA35" s="13"/>
      <c r="TB35" s="13"/>
      <c r="TC35" s="13"/>
      <c r="TD35" s="13"/>
      <c r="TE35" s="13"/>
      <c r="TF35" s="13"/>
      <c r="TG35" s="13"/>
      <c r="TH35" s="13"/>
      <c r="TI35" s="13"/>
      <c r="TJ35" s="13"/>
      <c r="TK35" s="13"/>
      <c r="TL35" s="13"/>
      <c r="TM35" s="13"/>
      <c r="TN35" s="13"/>
      <c r="TO35" s="13"/>
      <c r="TP35" s="13"/>
      <c r="TQ35" s="13"/>
      <c r="TR35" s="13"/>
      <c r="TS35" s="13"/>
      <c r="TT35" s="13"/>
      <c r="TU35" s="13"/>
      <c r="TV35" s="13"/>
      <c r="TW35" s="13"/>
      <c r="TX35" s="13"/>
      <c r="TY35" s="13"/>
      <c r="TZ35" s="13"/>
      <c r="UA35" s="13"/>
      <c r="UB35" s="13"/>
      <c r="UC35" s="13"/>
      <c r="UD35" s="13"/>
      <c r="UE35" s="13"/>
      <c r="UF35" s="13"/>
      <c r="UG35" s="13"/>
      <c r="UH35" s="13"/>
      <c r="UI35" s="13"/>
      <c r="UJ35" s="13"/>
      <c r="UK35" s="13"/>
      <c r="UL35" s="13"/>
      <c r="UM35" s="13"/>
      <c r="UN35" s="13"/>
      <c r="UO35" s="13"/>
      <c r="UP35" s="13"/>
      <c r="UQ35" s="13"/>
      <c r="UR35" s="13"/>
      <c r="US35" s="13"/>
      <c r="UT35" s="13"/>
      <c r="UU35" s="13"/>
      <c r="UV35" s="13"/>
      <c r="UW35" s="13"/>
      <c r="UX35" s="13"/>
      <c r="UY35" s="13"/>
      <c r="UZ35" s="13"/>
      <c r="VA35" s="13"/>
      <c r="VB35" s="13"/>
      <c r="VC35" s="13"/>
      <c r="VD35" s="13"/>
      <c r="VE35" s="13"/>
      <c r="VF35" s="13"/>
      <c r="VG35" s="13"/>
      <c r="VH35" s="13"/>
      <c r="VI35" s="13"/>
      <c r="VJ35" s="13"/>
      <c r="VK35" s="13"/>
      <c r="VL35" s="13"/>
      <c r="VM35" s="13"/>
      <c r="VN35" s="13"/>
      <c r="VO35" s="13"/>
      <c r="VP35" s="13"/>
      <c r="VQ35" s="13"/>
      <c r="VR35" s="13"/>
      <c r="VS35" s="13"/>
      <c r="VT35" s="13"/>
      <c r="VU35" s="13"/>
      <c r="VV35" s="13"/>
      <c r="VW35" s="13"/>
      <c r="VX35" s="13"/>
      <c r="VY35" s="13"/>
      <c r="VZ35" s="13"/>
      <c r="WA35" s="13"/>
      <c r="WB35" s="13"/>
      <c r="WC35" s="13"/>
      <c r="WD35" s="13"/>
      <c r="WE35" s="13"/>
      <c r="WF35" s="13"/>
      <c r="WG35" s="13"/>
      <c r="WH35" s="13"/>
      <c r="WI35" s="13"/>
      <c r="WJ35" s="13"/>
      <c r="WK35" s="13"/>
      <c r="WL35" s="13"/>
      <c r="WM35" s="13"/>
      <c r="WN35" s="13"/>
      <c r="WO35" s="13"/>
      <c r="WP35" s="13"/>
      <c r="WQ35" s="13"/>
      <c r="WR35" s="13"/>
      <c r="WS35" s="13"/>
      <c r="WT35" s="13"/>
      <c r="WU35" s="13"/>
      <c r="WV35" s="13"/>
      <c r="WW35" s="13"/>
      <c r="WX35" s="13"/>
      <c r="WY35" s="13"/>
      <c r="WZ35" s="13"/>
      <c r="XA35" s="13"/>
      <c r="XB35" s="13"/>
      <c r="XC35" s="13"/>
      <c r="XD35" s="13"/>
      <c r="XE35" s="13"/>
      <c r="XF35" s="13"/>
      <c r="XG35" s="13"/>
      <c r="XH35" s="13"/>
      <c r="XI35" s="13"/>
      <c r="XJ35" s="13"/>
      <c r="XK35" s="13"/>
      <c r="XL35" s="13"/>
      <c r="XM35" s="13"/>
      <c r="XN35" s="13"/>
      <c r="XO35" s="13"/>
      <c r="XP35" s="13"/>
      <c r="XQ35" s="13"/>
      <c r="XR35" s="13"/>
      <c r="XS35" s="13"/>
      <c r="XT35" s="13"/>
      <c r="XU35" s="13"/>
      <c r="XV35" s="13"/>
      <c r="XW35" s="13"/>
      <c r="XX35" s="13"/>
      <c r="XY35" s="13"/>
      <c r="XZ35" s="13"/>
      <c r="YA35" s="13"/>
      <c r="YB35" s="13"/>
      <c r="YC35" s="13"/>
      <c r="YD35" s="13"/>
      <c r="YE35" s="13"/>
      <c r="YF35" s="13"/>
      <c r="YG35" s="13"/>
      <c r="YH35" s="13"/>
      <c r="YI35" s="13"/>
      <c r="YJ35" s="13"/>
      <c r="YK35" s="13"/>
      <c r="YL35" s="13"/>
      <c r="YM35" s="13"/>
      <c r="YN35" s="13"/>
      <c r="YO35" s="13"/>
      <c r="YP35" s="13"/>
      <c r="YQ35" s="13"/>
      <c r="YR35" s="13"/>
      <c r="YS35" s="13"/>
      <c r="YT35" s="13"/>
      <c r="YU35" s="13"/>
      <c r="YV35" s="13"/>
      <c r="YW35" s="13"/>
      <c r="YX35" s="13"/>
      <c r="YY35" s="13"/>
      <c r="YZ35" s="13"/>
      <c r="ZA35" s="13"/>
      <c r="ZB35" s="13"/>
      <c r="ZC35" s="13"/>
      <c r="ZD35" s="13"/>
      <c r="ZE35" s="13"/>
      <c r="ZF35" s="13"/>
      <c r="ZG35" s="13"/>
      <c r="ZH35" s="13"/>
      <c r="ZI35" s="13"/>
      <c r="ZJ35" s="13"/>
      <c r="ZK35" s="13"/>
      <c r="ZL35" s="13"/>
      <c r="ZM35" s="13"/>
      <c r="ZN35" s="13"/>
      <c r="ZO35" s="13"/>
      <c r="ZP35" s="13"/>
      <c r="ZQ35" s="13"/>
      <c r="ZR35" s="13"/>
      <c r="ZS35" s="13"/>
      <c r="ZT35" s="13"/>
      <c r="ZU35" s="13"/>
      <c r="ZV35" s="13"/>
      <c r="ZW35" s="13"/>
      <c r="ZX35" s="13"/>
      <c r="ZY35" s="13"/>
      <c r="ZZ35" s="13"/>
      <c r="AAA35" s="13"/>
      <c r="AAB35" s="13"/>
    </row>
    <row r="36" spans="1:704" s="12" customFormat="1" ht="18" customHeight="1" x14ac:dyDescent="0.2">
      <c r="A36" s="73"/>
      <c r="B36" s="56" t="s">
        <v>2</v>
      </c>
      <c r="C36" s="57">
        <f>C12+C15+C18+C24+C27+C30+C33+C21</f>
        <v>45474.102999999996</v>
      </c>
      <c r="D36" s="57">
        <f t="shared" ref="D36:H36" si="17">D12+D15+D18+D24+D27+D30+D33+D21</f>
        <v>17629.351000000002</v>
      </c>
      <c r="E36" s="48">
        <f>E12+E15+E18+E24+E27+E30+E33+E21</f>
        <v>16575.187999999998</v>
      </c>
      <c r="F36" s="57">
        <f t="shared" si="17"/>
        <v>11269.564</v>
      </c>
      <c r="G36" s="57">
        <f t="shared" si="17"/>
        <v>0</v>
      </c>
      <c r="H36" s="57">
        <f t="shared" si="17"/>
        <v>0</v>
      </c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5"/>
      <c r="ED36" s="25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5"/>
      <c r="ER36" s="25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5"/>
      <c r="FF36" s="25"/>
      <c r="FG36" s="25"/>
      <c r="FH36" s="25"/>
      <c r="FI36" s="25"/>
      <c r="FJ36" s="25"/>
      <c r="FK36" s="25"/>
      <c r="FL36" s="25"/>
      <c r="FM36" s="25"/>
      <c r="FN36" s="25"/>
      <c r="FO36" s="25"/>
      <c r="FP36" s="25"/>
      <c r="FQ36" s="25"/>
      <c r="FR36" s="25"/>
      <c r="FS36" s="25"/>
      <c r="FT36" s="25"/>
      <c r="FU36" s="25"/>
      <c r="FV36" s="25"/>
      <c r="FW36" s="25"/>
      <c r="FX36" s="25"/>
      <c r="FY36" s="25"/>
      <c r="FZ36" s="25"/>
      <c r="GA36" s="25"/>
      <c r="GB36" s="25"/>
      <c r="GC36" s="25"/>
      <c r="GD36" s="25"/>
      <c r="GE36" s="25"/>
      <c r="GF36" s="20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  <c r="IU36" s="13"/>
      <c r="IV36" s="13"/>
      <c r="IW36" s="13"/>
      <c r="IX36" s="13"/>
      <c r="IY36" s="13"/>
      <c r="IZ36" s="13"/>
      <c r="JA36" s="13"/>
      <c r="JB36" s="13"/>
      <c r="JC36" s="13"/>
      <c r="JD36" s="13"/>
      <c r="JE36" s="13"/>
      <c r="JF36" s="13"/>
      <c r="JG36" s="13"/>
      <c r="JH36" s="13"/>
      <c r="JI36" s="13"/>
      <c r="JJ36" s="13"/>
      <c r="JK36" s="13"/>
      <c r="JL36" s="13"/>
      <c r="JM36" s="13"/>
      <c r="JN36" s="13"/>
      <c r="JO36" s="13"/>
      <c r="JP36" s="13"/>
      <c r="JQ36" s="13"/>
      <c r="JR36" s="13"/>
      <c r="JS36" s="13"/>
      <c r="JT36" s="13"/>
      <c r="JU36" s="13"/>
      <c r="JV36" s="13"/>
      <c r="JW36" s="13"/>
      <c r="JX36" s="13"/>
      <c r="JY36" s="13"/>
      <c r="JZ36" s="13"/>
      <c r="KA36" s="13"/>
      <c r="KB36" s="13"/>
      <c r="KC36" s="13"/>
      <c r="KD36" s="13"/>
      <c r="KE36" s="13"/>
      <c r="KF36" s="13"/>
      <c r="KG36" s="13"/>
      <c r="KH36" s="13"/>
      <c r="KI36" s="13"/>
      <c r="KJ36" s="13"/>
      <c r="KK36" s="13"/>
      <c r="KL36" s="13"/>
      <c r="KM36" s="13"/>
      <c r="KN36" s="13"/>
      <c r="KO36" s="13"/>
      <c r="KP36" s="13"/>
      <c r="KQ36" s="13"/>
      <c r="KR36" s="13"/>
      <c r="KS36" s="13"/>
      <c r="KT36" s="13"/>
      <c r="KU36" s="13"/>
      <c r="KV36" s="13"/>
      <c r="KW36" s="13"/>
      <c r="KX36" s="13"/>
      <c r="KY36" s="13"/>
      <c r="KZ36" s="13"/>
      <c r="LA36" s="13"/>
      <c r="LB36" s="13"/>
      <c r="LC36" s="13"/>
      <c r="LD36" s="13"/>
      <c r="LE36" s="13"/>
      <c r="LF36" s="13"/>
      <c r="LG36" s="13"/>
      <c r="LH36" s="13"/>
      <c r="LI36" s="13"/>
      <c r="LJ36" s="13"/>
      <c r="LK36" s="13"/>
      <c r="LL36" s="13"/>
      <c r="LM36" s="13"/>
      <c r="LN36" s="13"/>
      <c r="LO36" s="13"/>
      <c r="LP36" s="13"/>
      <c r="LQ36" s="13"/>
      <c r="LR36" s="13"/>
      <c r="LS36" s="13"/>
      <c r="LT36" s="13"/>
      <c r="LU36" s="13"/>
      <c r="LV36" s="13"/>
      <c r="LW36" s="13"/>
      <c r="LX36" s="13"/>
      <c r="LY36" s="13"/>
      <c r="LZ36" s="13"/>
      <c r="MA36" s="13"/>
      <c r="MB36" s="13"/>
      <c r="MC36" s="13"/>
      <c r="MD36" s="13"/>
      <c r="ME36" s="13"/>
      <c r="MF36" s="13"/>
      <c r="MG36" s="13"/>
      <c r="MH36" s="13"/>
      <c r="MI36" s="13"/>
      <c r="MJ36" s="13"/>
      <c r="MK36" s="13"/>
      <c r="ML36" s="13"/>
      <c r="MM36" s="13"/>
      <c r="MN36" s="13"/>
      <c r="MO36" s="13"/>
      <c r="MP36" s="13"/>
      <c r="MQ36" s="13"/>
      <c r="MR36" s="13"/>
      <c r="MS36" s="13"/>
      <c r="MT36" s="13"/>
      <c r="MU36" s="13"/>
      <c r="MV36" s="13"/>
      <c r="MW36" s="13"/>
      <c r="MX36" s="13"/>
      <c r="MY36" s="13"/>
      <c r="MZ36" s="13"/>
      <c r="NA36" s="13"/>
      <c r="NB36" s="13"/>
      <c r="NC36" s="13"/>
      <c r="ND36" s="13"/>
      <c r="NE36" s="13"/>
      <c r="NF36" s="13"/>
      <c r="NG36" s="13"/>
      <c r="NH36" s="13"/>
      <c r="NI36" s="13"/>
      <c r="NJ36" s="13"/>
      <c r="NK36" s="13"/>
      <c r="NL36" s="13"/>
      <c r="NM36" s="13"/>
      <c r="NN36" s="13"/>
      <c r="NO36" s="13"/>
      <c r="NP36" s="13"/>
      <c r="NQ36" s="13"/>
      <c r="NR36" s="13"/>
      <c r="NS36" s="13"/>
      <c r="NT36" s="13"/>
      <c r="NU36" s="13"/>
      <c r="NV36" s="13"/>
      <c r="NW36" s="13"/>
      <c r="NX36" s="13"/>
      <c r="NY36" s="13"/>
      <c r="NZ36" s="13"/>
      <c r="OA36" s="13"/>
      <c r="OB36" s="13"/>
      <c r="OC36" s="13"/>
      <c r="OD36" s="13"/>
      <c r="OE36" s="13"/>
      <c r="OF36" s="13"/>
      <c r="OG36" s="13"/>
      <c r="OH36" s="13"/>
      <c r="OI36" s="13"/>
      <c r="OJ36" s="13"/>
      <c r="OK36" s="13"/>
      <c r="OL36" s="13"/>
      <c r="OM36" s="13"/>
      <c r="ON36" s="13"/>
      <c r="OO36" s="13"/>
      <c r="OP36" s="13"/>
      <c r="OQ36" s="13"/>
      <c r="OR36" s="13"/>
      <c r="OS36" s="13"/>
      <c r="OT36" s="13"/>
      <c r="OU36" s="13"/>
      <c r="OV36" s="13"/>
      <c r="OW36" s="13"/>
      <c r="OX36" s="13"/>
      <c r="OY36" s="13"/>
      <c r="OZ36" s="13"/>
      <c r="PA36" s="13"/>
      <c r="PB36" s="13"/>
      <c r="PC36" s="13"/>
      <c r="PD36" s="13"/>
      <c r="PE36" s="13"/>
      <c r="PF36" s="13"/>
      <c r="PG36" s="13"/>
      <c r="PH36" s="13"/>
      <c r="PI36" s="13"/>
      <c r="PJ36" s="13"/>
      <c r="PK36" s="13"/>
      <c r="PL36" s="13"/>
      <c r="PM36" s="13"/>
      <c r="PN36" s="13"/>
      <c r="PO36" s="13"/>
      <c r="PP36" s="13"/>
      <c r="PQ36" s="13"/>
      <c r="PR36" s="13"/>
      <c r="PS36" s="13"/>
      <c r="PT36" s="13"/>
      <c r="PU36" s="13"/>
      <c r="PV36" s="13"/>
      <c r="PW36" s="13"/>
      <c r="PX36" s="13"/>
      <c r="PY36" s="13"/>
      <c r="PZ36" s="13"/>
      <c r="QA36" s="13"/>
      <c r="QB36" s="13"/>
      <c r="QC36" s="13"/>
      <c r="QD36" s="13"/>
      <c r="QE36" s="13"/>
      <c r="QF36" s="13"/>
      <c r="QG36" s="13"/>
      <c r="QH36" s="13"/>
      <c r="QI36" s="13"/>
      <c r="QJ36" s="13"/>
      <c r="QK36" s="13"/>
      <c r="QL36" s="13"/>
      <c r="QM36" s="13"/>
      <c r="QN36" s="13"/>
      <c r="QO36" s="13"/>
      <c r="QP36" s="13"/>
      <c r="QQ36" s="13"/>
      <c r="QR36" s="13"/>
      <c r="QS36" s="13"/>
      <c r="QT36" s="13"/>
      <c r="QU36" s="13"/>
      <c r="QV36" s="13"/>
      <c r="QW36" s="13"/>
      <c r="QX36" s="13"/>
      <c r="QY36" s="13"/>
      <c r="QZ36" s="13"/>
      <c r="RA36" s="13"/>
      <c r="RB36" s="13"/>
      <c r="RC36" s="13"/>
      <c r="RD36" s="13"/>
      <c r="RE36" s="13"/>
      <c r="RF36" s="13"/>
      <c r="RG36" s="13"/>
      <c r="RH36" s="13"/>
      <c r="RI36" s="13"/>
      <c r="RJ36" s="13"/>
      <c r="RK36" s="13"/>
      <c r="RL36" s="13"/>
      <c r="RM36" s="13"/>
      <c r="RN36" s="13"/>
      <c r="RO36" s="13"/>
      <c r="RP36" s="13"/>
      <c r="RQ36" s="13"/>
      <c r="RR36" s="13"/>
      <c r="RS36" s="13"/>
      <c r="RT36" s="13"/>
      <c r="RU36" s="13"/>
      <c r="RV36" s="13"/>
      <c r="RW36" s="13"/>
      <c r="RX36" s="13"/>
      <c r="RY36" s="13"/>
      <c r="RZ36" s="13"/>
      <c r="SA36" s="13"/>
      <c r="SB36" s="13"/>
      <c r="SC36" s="13"/>
      <c r="SD36" s="13"/>
      <c r="SE36" s="13"/>
      <c r="SF36" s="13"/>
      <c r="SG36" s="13"/>
      <c r="SH36" s="13"/>
      <c r="SI36" s="13"/>
      <c r="SJ36" s="13"/>
      <c r="SK36" s="13"/>
      <c r="SL36" s="13"/>
      <c r="SM36" s="13"/>
      <c r="SN36" s="13"/>
      <c r="SO36" s="13"/>
      <c r="SP36" s="13"/>
      <c r="SQ36" s="13"/>
      <c r="SR36" s="13"/>
      <c r="SS36" s="13"/>
      <c r="ST36" s="13"/>
      <c r="SU36" s="13"/>
      <c r="SV36" s="13"/>
      <c r="SW36" s="13"/>
      <c r="SX36" s="13"/>
      <c r="SY36" s="13"/>
      <c r="SZ36" s="13"/>
      <c r="TA36" s="13"/>
      <c r="TB36" s="13"/>
      <c r="TC36" s="13"/>
      <c r="TD36" s="13"/>
      <c r="TE36" s="13"/>
      <c r="TF36" s="13"/>
      <c r="TG36" s="13"/>
      <c r="TH36" s="13"/>
      <c r="TI36" s="13"/>
      <c r="TJ36" s="13"/>
      <c r="TK36" s="13"/>
      <c r="TL36" s="13"/>
      <c r="TM36" s="13"/>
      <c r="TN36" s="13"/>
      <c r="TO36" s="13"/>
      <c r="TP36" s="13"/>
      <c r="TQ36" s="13"/>
      <c r="TR36" s="13"/>
      <c r="TS36" s="13"/>
      <c r="TT36" s="13"/>
      <c r="TU36" s="13"/>
      <c r="TV36" s="13"/>
      <c r="TW36" s="13"/>
      <c r="TX36" s="13"/>
      <c r="TY36" s="13"/>
      <c r="TZ36" s="13"/>
      <c r="UA36" s="13"/>
      <c r="UB36" s="13"/>
      <c r="UC36" s="13"/>
      <c r="UD36" s="13"/>
      <c r="UE36" s="13"/>
      <c r="UF36" s="13"/>
      <c r="UG36" s="13"/>
      <c r="UH36" s="13"/>
      <c r="UI36" s="13"/>
      <c r="UJ36" s="13"/>
      <c r="UK36" s="13"/>
      <c r="UL36" s="13"/>
      <c r="UM36" s="13"/>
      <c r="UN36" s="13"/>
      <c r="UO36" s="13"/>
      <c r="UP36" s="13"/>
      <c r="UQ36" s="13"/>
      <c r="UR36" s="13"/>
      <c r="US36" s="13"/>
      <c r="UT36" s="13"/>
      <c r="UU36" s="13"/>
      <c r="UV36" s="13"/>
      <c r="UW36" s="13"/>
      <c r="UX36" s="13"/>
      <c r="UY36" s="13"/>
      <c r="UZ36" s="13"/>
      <c r="VA36" s="13"/>
      <c r="VB36" s="13"/>
      <c r="VC36" s="13"/>
      <c r="VD36" s="13"/>
      <c r="VE36" s="13"/>
      <c r="VF36" s="13"/>
      <c r="VG36" s="13"/>
      <c r="VH36" s="13"/>
      <c r="VI36" s="13"/>
      <c r="VJ36" s="13"/>
      <c r="VK36" s="13"/>
      <c r="VL36" s="13"/>
      <c r="VM36" s="13"/>
      <c r="VN36" s="13"/>
      <c r="VO36" s="13"/>
      <c r="VP36" s="13"/>
      <c r="VQ36" s="13"/>
      <c r="VR36" s="13"/>
      <c r="VS36" s="13"/>
      <c r="VT36" s="13"/>
      <c r="VU36" s="13"/>
      <c r="VV36" s="13"/>
      <c r="VW36" s="13"/>
      <c r="VX36" s="13"/>
      <c r="VY36" s="13"/>
      <c r="VZ36" s="13"/>
      <c r="WA36" s="13"/>
      <c r="WB36" s="13"/>
      <c r="WC36" s="13"/>
      <c r="WD36" s="13"/>
      <c r="WE36" s="13"/>
      <c r="WF36" s="13"/>
      <c r="WG36" s="13"/>
      <c r="WH36" s="13"/>
      <c r="WI36" s="13"/>
      <c r="WJ36" s="13"/>
      <c r="WK36" s="13"/>
      <c r="WL36" s="13"/>
      <c r="WM36" s="13"/>
      <c r="WN36" s="13"/>
      <c r="WO36" s="13"/>
      <c r="WP36" s="13"/>
      <c r="WQ36" s="13"/>
      <c r="WR36" s="13"/>
      <c r="WS36" s="13"/>
      <c r="WT36" s="13"/>
      <c r="WU36" s="13"/>
      <c r="WV36" s="13"/>
      <c r="WW36" s="13"/>
      <c r="WX36" s="13"/>
      <c r="WY36" s="13"/>
      <c r="WZ36" s="13"/>
      <c r="XA36" s="13"/>
      <c r="XB36" s="13"/>
      <c r="XC36" s="13"/>
      <c r="XD36" s="13"/>
      <c r="XE36" s="13"/>
      <c r="XF36" s="13"/>
      <c r="XG36" s="13"/>
      <c r="XH36" s="13"/>
      <c r="XI36" s="13"/>
      <c r="XJ36" s="13"/>
      <c r="XK36" s="13"/>
      <c r="XL36" s="13"/>
      <c r="XM36" s="13"/>
      <c r="XN36" s="13"/>
      <c r="XO36" s="13"/>
      <c r="XP36" s="13"/>
      <c r="XQ36" s="13"/>
      <c r="XR36" s="13"/>
      <c r="XS36" s="13"/>
      <c r="XT36" s="13"/>
      <c r="XU36" s="13"/>
      <c r="XV36" s="13"/>
      <c r="XW36" s="13"/>
      <c r="XX36" s="13"/>
      <c r="XY36" s="13"/>
      <c r="XZ36" s="13"/>
      <c r="YA36" s="13"/>
      <c r="YB36" s="13"/>
      <c r="YC36" s="13"/>
      <c r="YD36" s="13"/>
      <c r="YE36" s="13"/>
      <c r="YF36" s="13"/>
      <c r="YG36" s="13"/>
      <c r="YH36" s="13"/>
      <c r="YI36" s="13"/>
      <c r="YJ36" s="13"/>
      <c r="YK36" s="13"/>
      <c r="YL36" s="13"/>
      <c r="YM36" s="13"/>
      <c r="YN36" s="13"/>
      <c r="YO36" s="13"/>
      <c r="YP36" s="13"/>
      <c r="YQ36" s="13"/>
      <c r="YR36" s="13"/>
      <c r="YS36" s="13"/>
      <c r="YT36" s="13"/>
      <c r="YU36" s="13"/>
      <c r="YV36" s="13"/>
      <c r="YW36" s="13"/>
      <c r="YX36" s="13"/>
      <c r="YY36" s="13"/>
      <c r="YZ36" s="13"/>
      <c r="ZA36" s="13"/>
      <c r="ZB36" s="13"/>
      <c r="ZC36" s="13"/>
      <c r="ZD36" s="13"/>
      <c r="ZE36" s="13"/>
      <c r="ZF36" s="13"/>
      <c r="ZG36" s="13"/>
      <c r="ZH36" s="13"/>
      <c r="ZI36" s="13"/>
      <c r="ZJ36" s="13"/>
      <c r="ZK36" s="13"/>
      <c r="ZL36" s="13"/>
      <c r="ZM36" s="13"/>
      <c r="ZN36" s="13"/>
      <c r="ZO36" s="13"/>
      <c r="ZP36" s="13"/>
      <c r="ZQ36" s="13"/>
      <c r="ZR36" s="13"/>
      <c r="ZS36" s="13"/>
      <c r="ZT36" s="13"/>
      <c r="ZU36" s="13"/>
      <c r="ZV36" s="13"/>
      <c r="ZW36" s="13"/>
      <c r="ZX36" s="13"/>
      <c r="ZY36" s="13"/>
      <c r="ZZ36" s="13"/>
      <c r="AAA36" s="13"/>
      <c r="AAB36" s="13"/>
    </row>
    <row r="37" spans="1:704" s="12" customFormat="1" ht="30" customHeight="1" x14ac:dyDescent="0.2">
      <c r="A37" s="87" t="s">
        <v>68</v>
      </c>
      <c r="B37" s="88"/>
      <c r="C37" s="88"/>
      <c r="D37" s="88"/>
      <c r="E37" s="88"/>
      <c r="F37" s="88"/>
      <c r="G37" s="88"/>
      <c r="H37" s="89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  <c r="DJ37" s="25"/>
      <c r="DK37" s="25"/>
      <c r="DL37" s="25"/>
      <c r="DM37" s="25"/>
      <c r="DN37" s="25"/>
      <c r="DO37" s="25"/>
      <c r="DP37" s="25"/>
      <c r="DQ37" s="25"/>
      <c r="DR37" s="25"/>
      <c r="DS37" s="25"/>
      <c r="DT37" s="25"/>
      <c r="DU37" s="25"/>
      <c r="DV37" s="25"/>
      <c r="DW37" s="25"/>
      <c r="DX37" s="25"/>
      <c r="DY37" s="25"/>
      <c r="DZ37" s="25"/>
      <c r="EA37" s="25"/>
      <c r="EB37" s="25"/>
      <c r="EC37" s="25"/>
      <c r="ED37" s="25"/>
      <c r="EE37" s="25"/>
      <c r="EF37" s="25"/>
      <c r="EG37" s="25"/>
      <c r="EH37" s="25"/>
      <c r="EI37" s="25"/>
      <c r="EJ37" s="25"/>
      <c r="EK37" s="25"/>
      <c r="EL37" s="25"/>
      <c r="EM37" s="25"/>
      <c r="EN37" s="25"/>
      <c r="EO37" s="25"/>
      <c r="EP37" s="25"/>
      <c r="EQ37" s="25"/>
      <c r="ER37" s="25"/>
      <c r="ES37" s="25"/>
      <c r="ET37" s="25"/>
      <c r="EU37" s="25"/>
      <c r="EV37" s="25"/>
      <c r="EW37" s="25"/>
      <c r="EX37" s="25"/>
      <c r="EY37" s="25"/>
      <c r="EZ37" s="25"/>
      <c r="FA37" s="25"/>
      <c r="FB37" s="25"/>
      <c r="FC37" s="25"/>
      <c r="FD37" s="25"/>
      <c r="FE37" s="25"/>
      <c r="FF37" s="25"/>
      <c r="FG37" s="25"/>
      <c r="FH37" s="25"/>
      <c r="FI37" s="25"/>
      <c r="FJ37" s="25"/>
      <c r="FK37" s="25"/>
      <c r="FL37" s="25"/>
      <c r="FM37" s="25"/>
      <c r="FN37" s="25"/>
      <c r="FO37" s="25"/>
      <c r="FP37" s="25"/>
      <c r="FQ37" s="25"/>
      <c r="FR37" s="25"/>
      <c r="FS37" s="25"/>
      <c r="FT37" s="25"/>
      <c r="FU37" s="25"/>
      <c r="FV37" s="25"/>
      <c r="FW37" s="25"/>
      <c r="FX37" s="25"/>
      <c r="FY37" s="25"/>
      <c r="FZ37" s="25"/>
      <c r="GA37" s="25"/>
      <c r="GB37" s="25"/>
      <c r="GC37" s="25"/>
      <c r="GD37" s="25"/>
      <c r="GE37" s="25"/>
      <c r="GF37" s="20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  <c r="IU37" s="13"/>
      <c r="IV37" s="13"/>
      <c r="IW37" s="13"/>
      <c r="IX37" s="13"/>
      <c r="IY37" s="13"/>
      <c r="IZ37" s="13"/>
      <c r="JA37" s="13"/>
      <c r="JB37" s="13"/>
      <c r="JC37" s="13"/>
      <c r="JD37" s="13"/>
      <c r="JE37" s="13"/>
      <c r="JF37" s="13"/>
      <c r="JG37" s="13"/>
      <c r="JH37" s="13"/>
      <c r="JI37" s="13"/>
      <c r="JJ37" s="13"/>
      <c r="JK37" s="13"/>
      <c r="JL37" s="13"/>
      <c r="JM37" s="13"/>
      <c r="JN37" s="13"/>
      <c r="JO37" s="13"/>
      <c r="JP37" s="13"/>
      <c r="JQ37" s="13"/>
      <c r="JR37" s="13"/>
      <c r="JS37" s="13"/>
      <c r="JT37" s="13"/>
      <c r="JU37" s="13"/>
      <c r="JV37" s="13"/>
      <c r="JW37" s="13"/>
      <c r="JX37" s="13"/>
      <c r="JY37" s="13"/>
      <c r="JZ37" s="13"/>
      <c r="KA37" s="13"/>
      <c r="KB37" s="13"/>
      <c r="KC37" s="13"/>
      <c r="KD37" s="13"/>
      <c r="KE37" s="13"/>
      <c r="KF37" s="13"/>
      <c r="KG37" s="13"/>
      <c r="KH37" s="13"/>
      <c r="KI37" s="13"/>
      <c r="KJ37" s="13"/>
      <c r="KK37" s="13"/>
      <c r="KL37" s="13"/>
      <c r="KM37" s="13"/>
      <c r="KN37" s="13"/>
      <c r="KO37" s="13"/>
      <c r="KP37" s="13"/>
      <c r="KQ37" s="13"/>
      <c r="KR37" s="13"/>
      <c r="KS37" s="13"/>
      <c r="KT37" s="13"/>
      <c r="KU37" s="13"/>
      <c r="KV37" s="13"/>
      <c r="KW37" s="13"/>
      <c r="KX37" s="13"/>
      <c r="KY37" s="13"/>
      <c r="KZ37" s="13"/>
      <c r="LA37" s="13"/>
      <c r="LB37" s="13"/>
      <c r="LC37" s="13"/>
      <c r="LD37" s="13"/>
      <c r="LE37" s="13"/>
      <c r="LF37" s="13"/>
      <c r="LG37" s="13"/>
      <c r="LH37" s="13"/>
      <c r="LI37" s="13"/>
      <c r="LJ37" s="13"/>
      <c r="LK37" s="13"/>
      <c r="LL37" s="13"/>
      <c r="LM37" s="13"/>
      <c r="LN37" s="13"/>
      <c r="LO37" s="13"/>
      <c r="LP37" s="13"/>
      <c r="LQ37" s="13"/>
      <c r="LR37" s="13"/>
      <c r="LS37" s="13"/>
      <c r="LT37" s="13"/>
      <c r="LU37" s="13"/>
      <c r="LV37" s="13"/>
      <c r="LW37" s="13"/>
      <c r="LX37" s="13"/>
      <c r="LY37" s="13"/>
      <c r="LZ37" s="13"/>
      <c r="MA37" s="13"/>
      <c r="MB37" s="13"/>
      <c r="MC37" s="13"/>
      <c r="MD37" s="13"/>
      <c r="ME37" s="13"/>
      <c r="MF37" s="13"/>
      <c r="MG37" s="13"/>
      <c r="MH37" s="13"/>
      <c r="MI37" s="13"/>
      <c r="MJ37" s="13"/>
      <c r="MK37" s="13"/>
      <c r="ML37" s="13"/>
      <c r="MM37" s="13"/>
      <c r="MN37" s="13"/>
      <c r="MO37" s="13"/>
      <c r="MP37" s="13"/>
      <c r="MQ37" s="13"/>
      <c r="MR37" s="13"/>
      <c r="MS37" s="13"/>
      <c r="MT37" s="13"/>
      <c r="MU37" s="13"/>
      <c r="MV37" s="13"/>
      <c r="MW37" s="13"/>
      <c r="MX37" s="13"/>
      <c r="MY37" s="13"/>
      <c r="MZ37" s="13"/>
      <c r="NA37" s="13"/>
      <c r="NB37" s="13"/>
      <c r="NC37" s="13"/>
      <c r="ND37" s="13"/>
      <c r="NE37" s="13"/>
      <c r="NF37" s="13"/>
      <c r="NG37" s="13"/>
      <c r="NH37" s="13"/>
      <c r="NI37" s="13"/>
      <c r="NJ37" s="13"/>
      <c r="NK37" s="13"/>
      <c r="NL37" s="13"/>
      <c r="NM37" s="13"/>
      <c r="NN37" s="13"/>
      <c r="NO37" s="13"/>
      <c r="NP37" s="13"/>
      <c r="NQ37" s="13"/>
      <c r="NR37" s="13"/>
      <c r="NS37" s="13"/>
      <c r="NT37" s="13"/>
      <c r="NU37" s="13"/>
      <c r="NV37" s="13"/>
      <c r="NW37" s="13"/>
      <c r="NX37" s="13"/>
      <c r="NY37" s="13"/>
      <c r="NZ37" s="13"/>
      <c r="OA37" s="13"/>
      <c r="OB37" s="13"/>
      <c r="OC37" s="13"/>
      <c r="OD37" s="13"/>
      <c r="OE37" s="13"/>
      <c r="OF37" s="13"/>
      <c r="OG37" s="13"/>
      <c r="OH37" s="13"/>
      <c r="OI37" s="13"/>
      <c r="OJ37" s="13"/>
      <c r="OK37" s="13"/>
      <c r="OL37" s="13"/>
      <c r="OM37" s="13"/>
      <c r="ON37" s="13"/>
      <c r="OO37" s="13"/>
      <c r="OP37" s="13"/>
      <c r="OQ37" s="13"/>
      <c r="OR37" s="13"/>
      <c r="OS37" s="13"/>
      <c r="OT37" s="13"/>
      <c r="OU37" s="13"/>
      <c r="OV37" s="13"/>
      <c r="OW37" s="13"/>
      <c r="OX37" s="13"/>
      <c r="OY37" s="13"/>
      <c r="OZ37" s="13"/>
      <c r="PA37" s="13"/>
      <c r="PB37" s="13"/>
      <c r="PC37" s="13"/>
      <c r="PD37" s="13"/>
      <c r="PE37" s="13"/>
      <c r="PF37" s="13"/>
      <c r="PG37" s="13"/>
      <c r="PH37" s="13"/>
      <c r="PI37" s="13"/>
      <c r="PJ37" s="13"/>
      <c r="PK37" s="13"/>
      <c r="PL37" s="13"/>
      <c r="PM37" s="13"/>
      <c r="PN37" s="13"/>
      <c r="PO37" s="13"/>
      <c r="PP37" s="13"/>
      <c r="PQ37" s="13"/>
      <c r="PR37" s="13"/>
      <c r="PS37" s="13"/>
      <c r="PT37" s="13"/>
      <c r="PU37" s="13"/>
      <c r="PV37" s="13"/>
      <c r="PW37" s="13"/>
      <c r="PX37" s="13"/>
      <c r="PY37" s="13"/>
      <c r="PZ37" s="13"/>
      <c r="QA37" s="13"/>
      <c r="QB37" s="13"/>
      <c r="QC37" s="13"/>
      <c r="QD37" s="13"/>
      <c r="QE37" s="13"/>
      <c r="QF37" s="13"/>
      <c r="QG37" s="13"/>
      <c r="QH37" s="13"/>
      <c r="QI37" s="13"/>
      <c r="QJ37" s="13"/>
      <c r="QK37" s="13"/>
      <c r="QL37" s="13"/>
      <c r="QM37" s="13"/>
      <c r="QN37" s="13"/>
      <c r="QO37" s="13"/>
      <c r="QP37" s="13"/>
      <c r="QQ37" s="13"/>
      <c r="QR37" s="13"/>
      <c r="QS37" s="13"/>
      <c r="QT37" s="13"/>
      <c r="QU37" s="13"/>
      <c r="QV37" s="13"/>
      <c r="QW37" s="13"/>
      <c r="QX37" s="13"/>
      <c r="QY37" s="13"/>
      <c r="QZ37" s="13"/>
      <c r="RA37" s="13"/>
      <c r="RB37" s="13"/>
      <c r="RC37" s="13"/>
      <c r="RD37" s="13"/>
      <c r="RE37" s="13"/>
      <c r="RF37" s="13"/>
      <c r="RG37" s="13"/>
      <c r="RH37" s="13"/>
      <c r="RI37" s="13"/>
      <c r="RJ37" s="13"/>
      <c r="RK37" s="13"/>
      <c r="RL37" s="13"/>
      <c r="RM37" s="13"/>
      <c r="RN37" s="13"/>
      <c r="RO37" s="13"/>
      <c r="RP37" s="13"/>
      <c r="RQ37" s="13"/>
      <c r="RR37" s="13"/>
      <c r="RS37" s="13"/>
      <c r="RT37" s="13"/>
      <c r="RU37" s="13"/>
      <c r="RV37" s="13"/>
      <c r="RW37" s="13"/>
      <c r="RX37" s="13"/>
      <c r="RY37" s="13"/>
      <c r="RZ37" s="13"/>
      <c r="SA37" s="13"/>
      <c r="SB37" s="13"/>
      <c r="SC37" s="13"/>
      <c r="SD37" s="13"/>
      <c r="SE37" s="13"/>
      <c r="SF37" s="13"/>
      <c r="SG37" s="13"/>
      <c r="SH37" s="13"/>
      <c r="SI37" s="13"/>
      <c r="SJ37" s="13"/>
      <c r="SK37" s="13"/>
      <c r="SL37" s="13"/>
      <c r="SM37" s="13"/>
      <c r="SN37" s="13"/>
      <c r="SO37" s="13"/>
      <c r="SP37" s="13"/>
      <c r="SQ37" s="13"/>
      <c r="SR37" s="13"/>
      <c r="SS37" s="13"/>
      <c r="ST37" s="13"/>
      <c r="SU37" s="13"/>
      <c r="SV37" s="13"/>
      <c r="SW37" s="13"/>
      <c r="SX37" s="13"/>
      <c r="SY37" s="13"/>
      <c r="SZ37" s="13"/>
      <c r="TA37" s="13"/>
      <c r="TB37" s="13"/>
      <c r="TC37" s="13"/>
      <c r="TD37" s="13"/>
      <c r="TE37" s="13"/>
      <c r="TF37" s="13"/>
      <c r="TG37" s="13"/>
      <c r="TH37" s="13"/>
      <c r="TI37" s="13"/>
      <c r="TJ37" s="13"/>
      <c r="TK37" s="13"/>
      <c r="TL37" s="13"/>
      <c r="TM37" s="13"/>
      <c r="TN37" s="13"/>
      <c r="TO37" s="13"/>
      <c r="TP37" s="13"/>
      <c r="TQ37" s="13"/>
      <c r="TR37" s="13"/>
      <c r="TS37" s="13"/>
      <c r="TT37" s="13"/>
      <c r="TU37" s="13"/>
      <c r="TV37" s="13"/>
      <c r="TW37" s="13"/>
      <c r="TX37" s="13"/>
      <c r="TY37" s="13"/>
      <c r="TZ37" s="13"/>
      <c r="UA37" s="13"/>
      <c r="UB37" s="13"/>
      <c r="UC37" s="13"/>
      <c r="UD37" s="13"/>
      <c r="UE37" s="13"/>
      <c r="UF37" s="13"/>
      <c r="UG37" s="13"/>
      <c r="UH37" s="13"/>
      <c r="UI37" s="13"/>
      <c r="UJ37" s="13"/>
      <c r="UK37" s="13"/>
      <c r="UL37" s="13"/>
      <c r="UM37" s="13"/>
      <c r="UN37" s="13"/>
      <c r="UO37" s="13"/>
      <c r="UP37" s="13"/>
      <c r="UQ37" s="13"/>
      <c r="UR37" s="13"/>
      <c r="US37" s="13"/>
      <c r="UT37" s="13"/>
      <c r="UU37" s="13"/>
      <c r="UV37" s="13"/>
      <c r="UW37" s="13"/>
      <c r="UX37" s="13"/>
      <c r="UY37" s="13"/>
      <c r="UZ37" s="13"/>
      <c r="VA37" s="13"/>
      <c r="VB37" s="13"/>
      <c r="VC37" s="13"/>
      <c r="VD37" s="13"/>
      <c r="VE37" s="13"/>
      <c r="VF37" s="13"/>
      <c r="VG37" s="13"/>
      <c r="VH37" s="13"/>
      <c r="VI37" s="13"/>
      <c r="VJ37" s="13"/>
      <c r="VK37" s="13"/>
      <c r="VL37" s="13"/>
      <c r="VM37" s="13"/>
      <c r="VN37" s="13"/>
      <c r="VO37" s="13"/>
      <c r="VP37" s="13"/>
      <c r="VQ37" s="13"/>
      <c r="VR37" s="13"/>
      <c r="VS37" s="13"/>
      <c r="VT37" s="13"/>
      <c r="VU37" s="13"/>
      <c r="VV37" s="13"/>
      <c r="VW37" s="13"/>
      <c r="VX37" s="13"/>
      <c r="VY37" s="13"/>
      <c r="VZ37" s="13"/>
      <c r="WA37" s="13"/>
      <c r="WB37" s="13"/>
      <c r="WC37" s="13"/>
      <c r="WD37" s="13"/>
      <c r="WE37" s="13"/>
      <c r="WF37" s="13"/>
      <c r="WG37" s="13"/>
      <c r="WH37" s="13"/>
      <c r="WI37" s="13"/>
      <c r="WJ37" s="13"/>
      <c r="WK37" s="13"/>
      <c r="WL37" s="13"/>
      <c r="WM37" s="13"/>
      <c r="WN37" s="13"/>
      <c r="WO37" s="13"/>
      <c r="WP37" s="13"/>
      <c r="WQ37" s="13"/>
      <c r="WR37" s="13"/>
      <c r="WS37" s="13"/>
      <c r="WT37" s="13"/>
      <c r="WU37" s="13"/>
      <c r="WV37" s="13"/>
      <c r="WW37" s="13"/>
      <c r="WX37" s="13"/>
      <c r="WY37" s="13"/>
      <c r="WZ37" s="13"/>
      <c r="XA37" s="13"/>
      <c r="XB37" s="13"/>
      <c r="XC37" s="13"/>
      <c r="XD37" s="13"/>
      <c r="XE37" s="13"/>
      <c r="XF37" s="13"/>
      <c r="XG37" s="13"/>
      <c r="XH37" s="13"/>
      <c r="XI37" s="13"/>
      <c r="XJ37" s="13"/>
      <c r="XK37" s="13"/>
      <c r="XL37" s="13"/>
      <c r="XM37" s="13"/>
      <c r="XN37" s="13"/>
      <c r="XO37" s="13"/>
      <c r="XP37" s="13"/>
      <c r="XQ37" s="13"/>
      <c r="XR37" s="13"/>
      <c r="XS37" s="13"/>
      <c r="XT37" s="13"/>
      <c r="XU37" s="13"/>
      <c r="XV37" s="13"/>
      <c r="XW37" s="13"/>
      <c r="XX37" s="13"/>
      <c r="XY37" s="13"/>
      <c r="XZ37" s="13"/>
      <c r="YA37" s="13"/>
      <c r="YB37" s="13"/>
      <c r="YC37" s="13"/>
      <c r="YD37" s="13"/>
      <c r="YE37" s="13"/>
      <c r="YF37" s="13"/>
      <c r="YG37" s="13"/>
      <c r="YH37" s="13"/>
      <c r="YI37" s="13"/>
      <c r="YJ37" s="13"/>
      <c r="YK37" s="13"/>
      <c r="YL37" s="13"/>
      <c r="YM37" s="13"/>
      <c r="YN37" s="13"/>
      <c r="YO37" s="13"/>
      <c r="YP37" s="13"/>
      <c r="YQ37" s="13"/>
      <c r="YR37" s="13"/>
      <c r="YS37" s="13"/>
      <c r="YT37" s="13"/>
      <c r="YU37" s="13"/>
      <c r="YV37" s="13"/>
      <c r="YW37" s="13"/>
      <c r="YX37" s="13"/>
      <c r="YY37" s="13"/>
      <c r="YZ37" s="13"/>
      <c r="ZA37" s="13"/>
      <c r="ZB37" s="13"/>
      <c r="ZC37" s="13"/>
      <c r="ZD37" s="13"/>
      <c r="ZE37" s="13"/>
      <c r="ZF37" s="13"/>
      <c r="ZG37" s="13"/>
      <c r="ZH37" s="13"/>
      <c r="ZI37" s="13"/>
      <c r="ZJ37" s="13"/>
      <c r="ZK37" s="13"/>
      <c r="ZL37" s="13"/>
      <c r="ZM37" s="13"/>
      <c r="ZN37" s="13"/>
      <c r="ZO37" s="13"/>
      <c r="ZP37" s="13"/>
      <c r="ZQ37" s="13"/>
      <c r="ZR37" s="13"/>
      <c r="ZS37" s="13"/>
      <c r="ZT37" s="13"/>
      <c r="ZU37" s="13"/>
      <c r="ZV37" s="13"/>
      <c r="ZW37" s="13"/>
      <c r="ZX37" s="13"/>
      <c r="ZY37" s="13"/>
      <c r="ZZ37" s="13"/>
      <c r="AAA37" s="13"/>
      <c r="AAB37" s="13"/>
    </row>
    <row r="38" spans="1:704" s="12" customFormat="1" ht="17.25" customHeight="1" x14ac:dyDescent="0.2">
      <c r="A38" s="79" t="s">
        <v>80</v>
      </c>
      <c r="B38" s="47" t="s">
        <v>0</v>
      </c>
      <c r="C38" s="48">
        <f t="shared" ref="C38:H38" si="18">C39+C40</f>
        <v>2088.4490000000001</v>
      </c>
      <c r="D38" s="48">
        <f t="shared" si="18"/>
        <v>694.31</v>
      </c>
      <c r="E38" s="48">
        <f t="shared" si="18"/>
        <v>1394.1390000000001</v>
      </c>
      <c r="F38" s="48">
        <f t="shared" si="18"/>
        <v>0</v>
      </c>
      <c r="G38" s="48">
        <f t="shared" si="18"/>
        <v>0</v>
      </c>
      <c r="H38" s="48">
        <f t="shared" si="18"/>
        <v>0</v>
      </c>
      <c r="I38" s="25"/>
      <c r="J38" s="66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  <c r="DJ38" s="25"/>
      <c r="DK38" s="25"/>
      <c r="DL38" s="25"/>
      <c r="DM38" s="25"/>
      <c r="DN38" s="25"/>
      <c r="DO38" s="25"/>
      <c r="DP38" s="25"/>
      <c r="DQ38" s="25"/>
      <c r="DR38" s="25"/>
      <c r="DS38" s="25"/>
      <c r="DT38" s="25"/>
      <c r="DU38" s="25"/>
      <c r="DV38" s="25"/>
      <c r="DW38" s="25"/>
      <c r="DX38" s="25"/>
      <c r="DY38" s="25"/>
      <c r="DZ38" s="25"/>
      <c r="EA38" s="25"/>
      <c r="EB38" s="25"/>
      <c r="EC38" s="25"/>
      <c r="ED38" s="25"/>
      <c r="EE38" s="25"/>
      <c r="EF38" s="25"/>
      <c r="EG38" s="25"/>
      <c r="EH38" s="25"/>
      <c r="EI38" s="25"/>
      <c r="EJ38" s="25"/>
      <c r="EK38" s="25"/>
      <c r="EL38" s="25"/>
      <c r="EM38" s="25"/>
      <c r="EN38" s="25"/>
      <c r="EO38" s="25"/>
      <c r="EP38" s="25"/>
      <c r="EQ38" s="25"/>
      <c r="ER38" s="25"/>
      <c r="ES38" s="25"/>
      <c r="ET38" s="25"/>
      <c r="EU38" s="25"/>
      <c r="EV38" s="25"/>
      <c r="EW38" s="25"/>
      <c r="EX38" s="25"/>
      <c r="EY38" s="25"/>
      <c r="EZ38" s="25"/>
      <c r="FA38" s="25"/>
      <c r="FB38" s="25"/>
      <c r="FC38" s="25"/>
      <c r="FD38" s="25"/>
      <c r="FE38" s="25"/>
      <c r="FF38" s="25"/>
      <c r="FG38" s="25"/>
      <c r="FH38" s="25"/>
      <c r="FI38" s="25"/>
      <c r="FJ38" s="25"/>
      <c r="FK38" s="25"/>
      <c r="FL38" s="25"/>
      <c r="FM38" s="25"/>
      <c r="FN38" s="25"/>
      <c r="FO38" s="25"/>
      <c r="FP38" s="25"/>
      <c r="FQ38" s="25"/>
      <c r="FR38" s="25"/>
      <c r="FS38" s="25"/>
      <c r="FT38" s="25"/>
      <c r="FU38" s="25"/>
      <c r="FV38" s="25"/>
      <c r="FW38" s="25"/>
      <c r="FX38" s="25"/>
      <c r="FY38" s="25"/>
      <c r="FZ38" s="25"/>
      <c r="GA38" s="25"/>
      <c r="GB38" s="25"/>
      <c r="GC38" s="25"/>
      <c r="GD38" s="25"/>
      <c r="GE38" s="25"/>
      <c r="GF38" s="20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  <c r="IT38" s="13"/>
      <c r="IU38" s="13"/>
      <c r="IV38" s="13"/>
      <c r="IW38" s="13"/>
      <c r="IX38" s="13"/>
      <c r="IY38" s="13"/>
      <c r="IZ38" s="13"/>
      <c r="JA38" s="13"/>
      <c r="JB38" s="13"/>
      <c r="JC38" s="13"/>
      <c r="JD38" s="13"/>
      <c r="JE38" s="13"/>
      <c r="JF38" s="13"/>
      <c r="JG38" s="13"/>
      <c r="JH38" s="13"/>
      <c r="JI38" s="13"/>
      <c r="JJ38" s="13"/>
      <c r="JK38" s="13"/>
      <c r="JL38" s="13"/>
      <c r="JM38" s="13"/>
      <c r="JN38" s="13"/>
      <c r="JO38" s="13"/>
      <c r="JP38" s="13"/>
      <c r="JQ38" s="13"/>
      <c r="JR38" s="13"/>
      <c r="JS38" s="13"/>
      <c r="JT38" s="13"/>
      <c r="JU38" s="13"/>
      <c r="JV38" s="13"/>
      <c r="JW38" s="13"/>
      <c r="JX38" s="13"/>
      <c r="JY38" s="13"/>
      <c r="JZ38" s="13"/>
      <c r="KA38" s="13"/>
      <c r="KB38" s="13"/>
      <c r="KC38" s="13"/>
      <c r="KD38" s="13"/>
      <c r="KE38" s="13"/>
      <c r="KF38" s="13"/>
      <c r="KG38" s="13"/>
      <c r="KH38" s="13"/>
      <c r="KI38" s="13"/>
      <c r="KJ38" s="13"/>
      <c r="KK38" s="13"/>
      <c r="KL38" s="13"/>
      <c r="KM38" s="13"/>
      <c r="KN38" s="13"/>
      <c r="KO38" s="13"/>
      <c r="KP38" s="13"/>
      <c r="KQ38" s="13"/>
      <c r="KR38" s="13"/>
      <c r="KS38" s="13"/>
      <c r="KT38" s="13"/>
      <c r="KU38" s="13"/>
      <c r="KV38" s="13"/>
      <c r="KW38" s="13"/>
      <c r="KX38" s="13"/>
      <c r="KY38" s="13"/>
      <c r="KZ38" s="13"/>
      <c r="LA38" s="13"/>
      <c r="LB38" s="13"/>
      <c r="LC38" s="13"/>
      <c r="LD38" s="13"/>
      <c r="LE38" s="13"/>
      <c r="LF38" s="13"/>
      <c r="LG38" s="13"/>
      <c r="LH38" s="13"/>
      <c r="LI38" s="13"/>
      <c r="LJ38" s="13"/>
      <c r="LK38" s="13"/>
      <c r="LL38" s="13"/>
      <c r="LM38" s="13"/>
      <c r="LN38" s="13"/>
      <c r="LO38" s="13"/>
      <c r="LP38" s="13"/>
      <c r="LQ38" s="13"/>
      <c r="LR38" s="13"/>
      <c r="LS38" s="13"/>
      <c r="LT38" s="13"/>
      <c r="LU38" s="13"/>
      <c r="LV38" s="13"/>
      <c r="LW38" s="13"/>
      <c r="LX38" s="13"/>
      <c r="LY38" s="13"/>
      <c r="LZ38" s="13"/>
      <c r="MA38" s="13"/>
      <c r="MB38" s="13"/>
      <c r="MC38" s="13"/>
      <c r="MD38" s="13"/>
      <c r="ME38" s="13"/>
      <c r="MF38" s="13"/>
      <c r="MG38" s="13"/>
      <c r="MH38" s="13"/>
      <c r="MI38" s="13"/>
      <c r="MJ38" s="13"/>
      <c r="MK38" s="13"/>
      <c r="ML38" s="13"/>
      <c r="MM38" s="13"/>
      <c r="MN38" s="13"/>
      <c r="MO38" s="13"/>
      <c r="MP38" s="13"/>
      <c r="MQ38" s="13"/>
      <c r="MR38" s="13"/>
      <c r="MS38" s="13"/>
      <c r="MT38" s="13"/>
      <c r="MU38" s="13"/>
      <c r="MV38" s="13"/>
      <c r="MW38" s="13"/>
      <c r="MX38" s="13"/>
      <c r="MY38" s="13"/>
      <c r="MZ38" s="13"/>
      <c r="NA38" s="13"/>
      <c r="NB38" s="13"/>
      <c r="NC38" s="13"/>
      <c r="ND38" s="13"/>
      <c r="NE38" s="13"/>
      <c r="NF38" s="13"/>
      <c r="NG38" s="13"/>
      <c r="NH38" s="13"/>
      <c r="NI38" s="13"/>
      <c r="NJ38" s="13"/>
      <c r="NK38" s="13"/>
      <c r="NL38" s="13"/>
      <c r="NM38" s="13"/>
      <c r="NN38" s="13"/>
      <c r="NO38" s="13"/>
      <c r="NP38" s="13"/>
      <c r="NQ38" s="13"/>
      <c r="NR38" s="13"/>
      <c r="NS38" s="13"/>
      <c r="NT38" s="13"/>
      <c r="NU38" s="13"/>
      <c r="NV38" s="13"/>
      <c r="NW38" s="13"/>
      <c r="NX38" s="13"/>
      <c r="NY38" s="13"/>
      <c r="NZ38" s="13"/>
      <c r="OA38" s="13"/>
      <c r="OB38" s="13"/>
      <c r="OC38" s="13"/>
      <c r="OD38" s="13"/>
      <c r="OE38" s="13"/>
      <c r="OF38" s="13"/>
      <c r="OG38" s="13"/>
      <c r="OH38" s="13"/>
      <c r="OI38" s="13"/>
      <c r="OJ38" s="13"/>
      <c r="OK38" s="13"/>
      <c r="OL38" s="13"/>
      <c r="OM38" s="13"/>
      <c r="ON38" s="13"/>
      <c r="OO38" s="13"/>
      <c r="OP38" s="13"/>
      <c r="OQ38" s="13"/>
      <c r="OR38" s="13"/>
      <c r="OS38" s="13"/>
      <c r="OT38" s="13"/>
      <c r="OU38" s="13"/>
      <c r="OV38" s="13"/>
      <c r="OW38" s="13"/>
      <c r="OX38" s="13"/>
      <c r="OY38" s="13"/>
      <c r="OZ38" s="13"/>
      <c r="PA38" s="13"/>
      <c r="PB38" s="13"/>
      <c r="PC38" s="13"/>
      <c r="PD38" s="13"/>
      <c r="PE38" s="13"/>
      <c r="PF38" s="13"/>
      <c r="PG38" s="13"/>
      <c r="PH38" s="13"/>
      <c r="PI38" s="13"/>
      <c r="PJ38" s="13"/>
      <c r="PK38" s="13"/>
      <c r="PL38" s="13"/>
      <c r="PM38" s="13"/>
      <c r="PN38" s="13"/>
      <c r="PO38" s="13"/>
      <c r="PP38" s="13"/>
      <c r="PQ38" s="13"/>
      <c r="PR38" s="13"/>
      <c r="PS38" s="13"/>
      <c r="PT38" s="13"/>
      <c r="PU38" s="13"/>
      <c r="PV38" s="13"/>
      <c r="PW38" s="13"/>
      <c r="PX38" s="13"/>
      <c r="PY38" s="13"/>
      <c r="PZ38" s="13"/>
      <c r="QA38" s="13"/>
      <c r="QB38" s="13"/>
      <c r="QC38" s="13"/>
      <c r="QD38" s="13"/>
      <c r="QE38" s="13"/>
      <c r="QF38" s="13"/>
      <c r="QG38" s="13"/>
      <c r="QH38" s="13"/>
      <c r="QI38" s="13"/>
      <c r="QJ38" s="13"/>
      <c r="QK38" s="13"/>
      <c r="QL38" s="13"/>
      <c r="QM38" s="13"/>
      <c r="QN38" s="13"/>
      <c r="QO38" s="13"/>
      <c r="QP38" s="13"/>
      <c r="QQ38" s="13"/>
      <c r="QR38" s="13"/>
      <c r="QS38" s="13"/>
      <c r="QT38" s="13"/>
      <c r="QU38" s="13"/>
      <c r="QV38" s="13"/>
      <c r="QW38" s="13"/>
      <c r="QX38" s="13"/>
      <c r="QY38" s="13"/>
      <c r="QZ38" s="13"/>
      <c r="RA38" s="13"/>
      <c r="RB38" s="13"/>
      <c r="RC38" s="13"/>
      <c r="RD38" s="13"/>
      <c r="RE38" s="13"/>
      <c r="RF38" s="13"/>
      <c r="RG38" s="13"/>
      <c r="RH38" s="13"/>
      <c r="RI38" s="13"/>
      <c r="RJ38" s="13"/>
      <c r="RK38" s="13"/>
      <c r="RL38" s="13"/>
      <c r="RM38" s="13"/>
      <c r="RN38" s="13"/>
      <c r="RO38" s="13"/>
      <c r="RP38" s="13"/>
      <c r="RQ38" s="13"/>
      <c r="RR38" s="13"/>
      <c r="RS38" s="13"/>
      <c r="RT38" s="13"/>
      <c r="RU38" s="13"/>
      <c r="RV38" s="13"/>
      <c r="RW38" s="13"/>
      <c r="RX38" s="13"/>
      <c r="RY38" s="13"/>
      <c r="RZ38" s="13"/>
      <c r="SA38" s="13"/>
      <c r="SB38" s="13"/>
      <c r="SC38" s="13"/>
      <c r="SD38" s="13"/>
      <c r="SE38" s="13"/>
      <c r="SF38" s="13"/>
      <c r="SG38" s="13"/>
      <c r="SH38" s="13"/>
      <c r="SI38" s="13"/>
      <c r="SJ38" s="13"/>
      <c r="SK38" s="13"/>
      <c r="SL38" s="13"/>
      <c r="SM38" s="13"/>
      <c r="SN38" s="13"/>
      <c r="SO38" s="13"/>
      <c r="SP38" s="13"/>
      <c r="SQ38" s="13"/>
      <c r="SR38" s="13"/>
      <c r="SS38" s="13"/>
      <c r="ST38" s="13"/>
      <c r="SU38" s="13"/>
      <c r="SV38" s="13"/>
      <c r="SW38" s="13"/>
      <c r="SX38" s="13"/>
      <c r="SY38" s="13"/>
      <c r="SZ38" s="13"/>
      <c r="TA38" s="13"/>
      <c r="TB38" s="13"/>
      <c r="TC38" s="13"/>
      <c r="TD38" s="13"/>
      <c r="TE38" s="13"/>
      <c r="TF38" s="13"/>
      <c r="TG38" s="13"/>
      <c r="TH38" s="13"/>
      <c r="TI38" s="13"/>
      <c r="TJ38" s="13"/>
      <c r="TK38" s="13"/>
      <c r="TL38" s="13"/>
      <c r="TM38" s="13"/>
      <c r="TN38" s="13"/>
      <c r="TO38" s="13"/>
      <c r="TP38" s="13"/>
      <c r="TQ38" s="13"/>
      <c r="TR38" s="13"/>
      <c r="TS38" s="13"/>
      <c r="TT38" s="13"/>
      <c r="TU38" s="13"/>
      <c r="TV38" s="13"/>
      <c r="TW38" s="13"/>
      <c r="TX38" s="13"/>
      <c r="TY38" s="13"/>
      <c r="TZ38" s="13"/>
      <c r="UA38" s="13"/>
      <c r="UB38" s="13"/>
      <c r="UC38" s="13"/>
      <c r="UD38" s="13"/>
      <c r="UE38" s="13"/>
      <c r="UF38" s="13"/>
      <c r="UG38" s="13"/>
      <c r="UH38" s="13"/>
      <c r="UI38" s="13"/>
      <c r="UJ38" s="13"/>
      <c r="UK38" s="13"/>
      <c r="UL38" s="13"/>
      <c r="UM38" s="13"/>
      <c r="UN38" s="13"/>
      <c r="UO38" s="13"/>
      <c r="UP38" s="13"/>
      <c r="UQ38" s="13"/>
      <c r="UR38" s="13"/>
      <c r="US38" s="13"/>
      <c r="UT38" s="13"/>
      <c r="UU38" s="13"/>
      <c r="UV38" s="13"/>
      <c r="UW38" s="13"/>
      <c r="UX38" s="13"/>
      <c r="UY38" s="13"/>
      <c r="UZ38" s="13"/>
      <c r="VA38" s="13"/>
      <c r="VB38" s="13"/>
      <c r="VC38" s="13"/>
      <c r="VD38" s="13"/>
      <c r="VE38" s="13"/>
      <c r="VF38" s="13"/>
      <c r="VG38" s="13"/>
      <c r="VH38" s="13"/>
      <c r="VI38" s="13"/>
      <c r="VJ38" s="13"/>
      <c r="VK38" s="13"/>
      <c r="VL38" s="13"/>
      <c r="VM38" s="13"/>
      <c r="VN38" s="13"/>
      <c r="VO38" s="13"/>
      <c r="VP38" s="13"/>
      <c r="VQ38" s="13"/>
      <c r="VR38" s="13"/>
      <c r="VS38" s="13"/>
      <c r="VT38" s="13"/>
      <c r="VU38" s="13"/>
      <c r="VV38" s="13"/>
      <c r="VW38" s="13"/>
      <c r="VX38" s="13"/>
      <c r="VY38" s="13"/>
      <c r="VZ38" s="13"/>
      <c r="WA38" s="13"/>
      <c r="WB38" s="13"/>
      <c r="WC38" s="13"/>
      <c r="WD38" s="13"/>
      <c r="WE38" s="13"/>
      <c r="WF38" s="13"/>
      <c r="WG38" s="13"/>
      <c r="WH38" s="13"/>
      <c r="WI38" s="13"/>
      <c r="WJ38" s="13"/>
      <c r="WK38" s="13"/>
      <c r="WL38" s="13"/>
      <c r="WM38" s="13"/>
      <c r="WN38" s="13"/>
      <c r="WO38" s="13"/>
      <c r="WP38" s="13"/>
      <c r="WQ38" s="13"/>
      <c r="WR38" s="13"/>
      <c r="WS38" s="13"/>
      <c r="WT38" s="13"/>
      <c r="WU38" s="13"/>
      <c r="WV38" s="13"/>
      <c r="WW38" s="13"/>
      <c r="WX38" s="13"/>
      <c r="WY38" s="13"/>
      <c r="WZ38" s="13"/>
      <c r="XA38" s="13"/>
      <c r="XB38" s="13"/>
      <c r="XC38" s="13"/>
      <c r="XD38" s="13"/>
      <c r="XE38" s="13"/>
      <c r="XF38" s="13"/>
      <c r="XG38" s="13"/>
      <c r="XH38" s="13"/>
      <c r="XI38" s="13"/>
      <c r="XJ38" s="13"/>
      <c r="XK38" s="13"/>
      <c r="XL38" s="13"/>
      <c r="XM38" s="13"/>
      <c r="XN38" s="13"/>
      <c r="XO38" s="13"/>
      <c r="XP38" s="13"/>
      <c r="XQ38" s="13"/>
      <c r="XR38" s="13"/>
      <c r="XS38" s="13"/>
      <c r="XT38" s="13"/>
      <c r="XU38" s="13"/>
      <c r="XV38" s="13"/>
      <c r="XW38" s="13"/>
      <c r="XX38" s="13"/>
      <c r="XY38" s="13"/>
      <c r="XZ38" s="13"/>
      <c r="YA38" s="13"/>
      <c r="YB38" s="13"/>
      <c r="YC38" s="13"/>
      <c r="YD38" s="13"/>
      <c r="YE38" s="13"/>
      <c r="YF38" s="13"/>
      <c r="YG38" s="13"/>
      <c r="YH38" s="13"/>
      <c r="YI38" s="13"/>
      <c r="YJ38" s="13"/>
      <c r="YK38" s="13"/>
      <c r="YL38" s="13"/>
      <c r="YM38" s="13"/>
      <c r="YN38" s="13"/>
      <c r="YO38" s="13"/>
      <c r="YP38" s="13"/>
      <c r="YQ38" s="13"/>
      <c r="YR38" s="13"/>
      <c r="YS38" s="13"/>
      <c r="YT38" s="13"/>
      <c r="YU38" s="13"/>
      <c r="YV38" s="13"/>
      <c r="YW38" s="13"/>
      <c r="YX38" s="13"/>
      <c r="YY38" s="13"/>
      <c r="YZ38" s="13"/>
      <c r="ZA38" s="13"/>
      <c r="ZB38" s="13"/>
      <c r="ZC38" s="13"/>
      <c r="ZD38" s="13"/>
      <c r="ZE38" s="13"/>
      <c r="ZF38" s="13"/>
      <c r="ZG38" s="13"/>
      <c r="ZH38" s="13"/>
      <c r="ZI38" s="13"/>
      <c r="ZJ38" s="13"/>
      <c r="ZK38" s="13"/>
      <c r="ZL38" s="13"/>
      <c r="ZM38" s="13"/>
      <c r="ZN38" s="13"/>
      <c r="ZO38" s="13"/>
      <c r="ZP38" s="13"/>
      <c r="ZQ38" s="13"/>
      <c r="ZR38" s="13"/>
      <c r="ZS38" s="13"/>
      <c r="ZT38" s="13"/>
      <c r="ZU38" s="13"/>
      <c r="ZV38" s="13"/>
      <c r="ZW38" s="13"/>
      <c r="ZX38" s="13"/>
      <c r="ZY38" s="13"/>
      <c r="ZZ38" s="13"/>
      <c r="AAA38" s="13"/>
      <c r="AAB38" s="13"/>
    </row>
    <row r="39" spans="1:704" s="12" customFormat="1" ht="17.25" customHeight="1" x14ac:dyDescent="0.2">
      <c r="A39" s="80"/>
      <c r="B39" s="49" t="s">
        <v>1</v>
      </c>
      <c r="C39" s="50">
        <f t="shared" ref="C39:C40" si="19">D39+E39+F39+G39+H39</f>
        <v>0</v>
      </c>
      <c r="D39" s="51"/>
      <c r="E39" s="51"/>
      <c r="F39" s="51"/>
      <c r="G39" s="51"/>
      <c r="H39" s="51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  <c r="DJ39" s="25"/>
      <c r="DK39" s="25"/>
      <c r="DL39" s="25"/>
      <c r="DM39" s="25"/>
      <c r="DN39" s="25"/>
      <c r="DO39" s="25"/>
      <c r="DP39" s="25"/>
      <c r="DQ39" s="25"/>
      <c r="DR39" s="25"/>
      <c r="DS39" s="25"/>
      <c r="DT39" s="25"/>
      <c r="DU39" s="25"/>
      <c r="DV39" s="25"/>
      <c r="DW39" s="25"/>
      <c r="DX39" s="25"/>
      <c r="DY39" s="25"/>
      <c r="DZ39" s="25"/>
      <c r="EA39" s="25"/>
      <c r="EB39" s="25"/>
      <c r="EC39" s="25"/>
      <c r="ED39" s="25"/>
      <c r="EE39" s="25"/>
      <c r="EF39" s="25"/>
      <c r="EG39" s="25"/>
      <c r="EH39" s="25"/>
      <c r="EI39" s="25"/>
      <c r="EJ39" s="25"/>
      <c r="EK39" s="25"/>
      <c r="EL39" s="25"/>
      <c r="EM39" s="25"/>
      <c r="EN39" s="25"/>
      <c r="EO39" s="25"/>
      <c r="EP39" s="25"/>
      <c r="EQ39" s="25"/>
      <c r="ER39" s="25"/>
      <c r="ES39" s="25"/>
      <c r="ET39" s="25"/>
      <c r="EU39" s="25"/>
      <c r="EV39" s="25"/>
      <c r="EW39" s="25"/>
      <c r="EX39" s="25"/>
      <c r="EY39" s="25"/>
      <c r="EZ39" s="25"/>
      <c r="FA39" s="25"/>
      <c r="FB39" s="25"/>
      <c r="FC39" s="25"/>
      <c r="FD39" s="25"/>
      <c r="FE39" s="25"/>
      <c r="FF39" s="25"/>
      <c r="FG39" s="25"/>
      <c r="FH39" s="25"/>
      <c r="FI39" s="25"/>
      <c r="FJ39" s="25"/>
      <c r="FK39" s="25"/>
      <c r="FL39" s="25"/>
      <c r="FM39" s="25"/>
      <c r="FN39" s="25"/>
      <c r="FO39" s="25"/>
      <c r="FP39" s="25"/>
      <c r="FQ39" s="25"/>
      <c r="FR39" s="25"/>
      <c r="FS39" s="25"/>
      <c r="FT39" s="25"/>
      <c r="FU39" s="25"/>
      <c r="FV39" s="25"/>
      <c r="FW39" s="25"/>
      <c r="FX39" s="25"/>
      <c r="FY39" s="25"/>
      <c r="FZ39" s="25"/>
      <c r="GA39" s="25"/>
      <c r="GB39" s="25"/>
      <c r="GC39" s="25"/>
      <c r="GD39" s="25"/>
      <c r="GE39" s="25"/>
      <c r="GF39" s="20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  <c r="IU39" s="13"/>
      <c r="IV39" s="13"/>
      <c r="IW39" s="13"/>
      <c r="IX39" s="13"/>
      <c r="IY39" s="13"/>
      <c r="IZ39" s="13"/>
      <c r="JA39" s="13"/>
      <c r="JB39" s="13"/>
      <c r="JC39" s="13"/>
      <c r="JD39" s="13"/>
      <c r="JE39" s="13"/>
      <c r="JF39" s="13"/>
      <c r="JG39" s="13"/>
      <c r="JH39" s="13"/>
      <c r="JI39" s="13"/>
      <c r="JJ39" s="13"/>
      <c r="JK39" s="13"/>
      <c r="JL39" s="13"/>
      <c r="JM39" s="13"/>
      <c r="JN39" s="13"/>
      <c r="JO39" s="13"/>
      <c r="JP39" s="13"/>
      <c r="JQ39" s="13"/>
      <c r="JR39" s="13"/>
      <c r="JS39" s="13"/>
      <c r="JT39" s="13"/>
      <c r="JU39" s="13"/>
      <c r="JV39" s="13"/>
      <c r="JW39" s="13"/>
      <c r="JX39" s="13"/>
      <c r="JY39" s="13"/>
      <c r="JZ39" s="13"/>
      <c r="KA39" s="13"/>
      <c r="KB39" s="13"/>
      <c r="KC39" s="13"/>
      <c r="KD39" s="13"/>
      <c r="KE39" s="13"/>
      <c r="KF39" s="13"/>
      <c r="KG39" s="13"/>
      <c r="KH39" s="13"/>
      <c r="KI39" s="13"/>
      <c r="KJ39" s="13"/>
      <c r="KK39" s="13"/>
      <c r="KL39" s="13"/>
      <c r="KM39" s="13"/>
      <c r="KN39" s="13"/>
      <c r="KO39" s="13"/>
      <c r="KP39" s="13"/>
      <c r="KQ39" s="13"/>
      <c r="KR39" s="13"/>
      <c r="KS39" s="13"/>
      <c r="KT39" s="13"/>
      <c r="KU39" s="13"/>
      <c r="KV39" s="13"/>
      <c r="KW39" s="13"/>
      <c r="KX39" s="13"/>
      <c r="KY39" s="13"/>
      <c r="KZ39" s="13"/>
      <c r="LA39" s="13"/>
      <c r="LB39" s="13"/>
      <c r="LC39" s="13"/>
      <c r="LD39" s="13"/>
      <c r="LE39" s="13"/>
      <c r="LF39" s="13"/>
      <c r="LG39" s="13"/>
      <c r="LH39" s="13"/>
      <c r="LI39" s="13"/>
      <c r="LJ39" s="13"/>
      <c r="LK39" s="13"/>
      <c r="LL39" s="13"/>
      <c r="LM39" s="13"/>
      <c r="LN39" s="13"/>
      <c r="LO39" s="13"/>
      <c r="LP39" s="13"/>
      <c r="LQ39" s="13"/>
      <c r="LR39" s="13"/>
      <c r="LS39" s="13"/>
      <c r="LT39" s="13"/>
      <c r="LU39" s="13"/>
      <c r="LV39" s="13"/>
      <c r="LW39" s="13"/>
      <c r="LX39" s="13"/>
      <c r="LY39" s="13"/>
      <c r="LZ39" s="13"/>
      <c r="MA39" s="13"/>
      <c r="MB39" s="13"/>
      <c r="MC39" s="13"/>
      <c r="MD39" s="13"/>
      <c r="ME39" s="13"/>
      <c r="MF39" s="13"/>
      <c r="MG39" s="13"/>
      <c r="MH39" s="13"/>
      <c r="MI39" s="13"/>
      <c r="MJ39" s="13"/>
      <c r="MK39" s="13"/>
      <c r="ML39" s="13"/>
      <c r="MM39" s="13"/>
      <c r="MN39" s="13"/>
      <c r="MO39" s="13"/>
      <c r="MP39" s="13"/>
      <c r="MQ39" s="13"/>
      <c r="MR39" s="13"/>
      <c r="MS39" s="13"/>
      <c r="MT39" s="13"/>
      <c r="MU39" s="13"/>
      <c r="MV39" s="13"/>
      <c r="MW39" s="13"/>
      <c r="MX39" s="13"/>
      <c r="MY39" s="13"/>
      <c r="MZ39" s="13"/>
      <c r="NA39" s="13"/>
      <c r="NB39" s="13"/>
      <c r="NC39" s="13"/>
      <c r="ND39" s="13"/>
      <c r="NE39" s="13"/>
      <c r="NF39" s="13"/>
      <c r="NG39" s="13"/>
      <c r="NH39" s="13"/>
      <c r="NI39" s="13"/>
      <c r="NJ39" s="13"/>
      <c r="NK39" s="13"/>
      <c r="NL39" s="13"/>
      <c r="NM39" s="13"/>
      <c r="NN39" s="13"/>
      <c r="NO39" s="13"/>
      <c r="NP39" s="13"/>
      <c r="NQ39" s="13"/>
      <c r="NR39" s="13"/>
      <c r="NS39" s="13"/>
      <c r="NT39" s="13"/>
      <c r="NU39" s="13"/>
      <c r="NV39" s="13"/>
      <c r="NW39" s="13"/>
      <c r="NX39" s="13"/>
      <c r="NY39" s="13"/>
      <c r="NZ39" s="13"/>
      <c r="OA39" s="13"/>
      <c r="OB39" s="13"/>
      <c r="OC39" s="13"/>
      <c r="OD39" s="13"/>
      <c r="OE39" s="13"/>
      <c r="OF39" s="13"/>
      <c r="OG39" s="13"/>
      <c r="OH39" s="13"/>
      <c r="OI39" s="13"/>
      <c r="OJ39" s="13"/>
      <c r="OK39" s="13"/>
      <c r="OL39" s="13"/>
      <c r="OM39" s="13"/>
      <c r="ON39" s="13"/>
      <c r="OO39" s="13"/>
      <c r="OP39" s="13"/>
      <c r="OQ39" s="13"/>
      <c r="OR39" s="13"/>
      <c r="OS39" s="13"/>
      <c r="OT39" s="13"/>
      <c r="OU39" s="13"/>
      <c r="OV39" s="13"/>
      <c r="OW39" s="13"/>
      <c r="OX39" s="13"/>
      <c r="OY39" s="13"/>
      <c r="OZ39" s="13"/>
      <c r="PA39" s="13"/>
      <c r="PB39" s="13"/>
      <c r="PC39" s="13"/>
      <c r="PD39" s="13"/>
      <c r="PE39" s="13"/>
      <c r="PF39" s="13"/>
      <c r="PG39" s="13"/>
      <c r="PH39" s="13"/>
      <c r="PI39" s="13"/>
      <c r="PJ39" s="13"/>
      <c r="PK39" s="13"/>
      <c r="PL39" s="13"/>
      <c r="PM39" s="13"/>
      <c r="PN39" s="13"/>
      <c r="PO39" s="13"/>
      <c r="PP39" s="13"/>
      <c r="PQ39" s="13"/>
      <c r="PR39" s="13"/>
      <c r="PS39" s="13"/>
      <c r="PT39" s="13"/>
      <c r="PU39" s="13"/>
      <c r="PV39" s="13"/>
      <c r="PW39" s="13"/>
      <c r="PX39" s="13"/>
      <c r="PY39" s="13"/>
      <c r="PZ39" s="13"/>
      <c r="QA39" s="13"/>
      <c r="QB39" s="13"/>
      <c r="QC39" s="13"/>
      <c r="QD39" s="13"/>
      <c r="QE39" s="13"/>
      <c r="QF39" s="13"/>
      <c r="QG39" s="13"/>
      <c r="QH39" s="13"/>
      <c r="QI39" s="13"/>
      <c r="QJ39" s="13"/>
      <c r="QK39" s="13"/>
      <c r="QL39" s="13"/>
      <c r="QM39" s="13"/>
      <c r="QN39" s="13"/>
      <c r="QO39" s="13"/>
      <c r="QP39" s="13"/>
      <c r="QQ39" s="13"/>
      <c r="QR39" s="13"/>
      <c r="QS39" s="13"/>
      <c r="QT39" s="13"/>
      <c r="QU39" s="13"/>
      <c r="QV39" s="13"/>
      <c r="QW39" s="13"/>
      <c r="QX39" s="13"/>
      <c r="QY39" s="13"/>
      <c r="QZ39" s="13"/>
      <c r="RA39" s="13"/>
      <c r="RB39" s="13"/>
      <c r="RC39" s="13"/>
      <c r="RD39" s="13"/>
      <c r="RE39" s="13"/>
      <c r="RF39" s="13"/>
      <c r="RG39" s="13"/>
      <c r="RH39" s="13"/>
      <c r="RI39" s="13"/>
      <c r="RJ39" s="13"/>
      <c r="RK39" s="13"/>
      <c r="RL39" s="13"/>
      <c r="RM39" s="13"/>
      <c r="RN39" s="13"/>
      <c r="RO39" s="13"/>
      <c r="RP39" s="13"/>
      <c r="RQ39" s="13"/>
      <c r="RR39" s="13"/>
      <c r="RS39" s="13"/>
      <c r="RT39" s="13"/>
      <c r="RU39" s="13"/>
      <c r="RV39" s="13"/>
      <c r="RW39" s="13"/>
      <c r="RX39" s="13"/>
      <c r="RY39" s="13"/>
      <c r="RZ39" s="13"/>
      <c r="SA39" s="13"/>
      <c r="SB39" s="13"/>
      <c r="SC39" s="13"/>
      <c r="SD39" s="13"/>
      <c r="SE39" s="13"/>
      <c r="SF39" s="13"/>
      <c r="SG39" s="13"/>
      <c r="SH39" s="13"/>
      <c r="SI39" s="13"/>
      <c r="SJ39" s="13"/>
      <c r="SK39" s="13"/>
      <c r="SL39" s="13"/>
      <c r="SM39" s="13"/>
      <c r="SN39" s="13"/>
      <c r="SO39" s="13"/>
      <c r="SP39" s="13"/>
      <c r="SQ39" s="13"/>
      <c r="SR39" s="13"/>
      <c r="SS39" s="13"/>
      <c r="ST39" s="13"/>
      <c r="SU39" s="13"/>
      <c r="SV39" s="13"/>
      <c r="SW39" s="13"/>
      <c r="SX39" s="13"/>
      <c r="SY39" s="13"/>
      <c r="SZ39" s="13"/>
      <c r="TA39" s="13"/>
      <c r="TB39" s="13"/>
      <c r="TC39" s="13"/>
      <c r="TD39" s="13"/>
      <c r="TE39" s="13"/>
      <c r="TF39" s="13"/>
      <c r="TG39" s="13"/>
      <c r="TH39" s="13"/>
      <c r="TI39" s="13"/>
      <c r="TJ39" s="13"/>
      <c r="TK39" s="13"/>
      <c r="TL39" s="13"/>
      <c r="TM39" s="13"/>
      <c r="TN39" s="13"/>
      <c r="TO39" s="13"/>
      <c r="TP39" s="13"/>
      <c r="TQ39" s="13"/>
      <c r="TR39" s="13"/>
      <c r="TS39" s="13"/>
      <c r="TT39" s="13"/>
      <c r="TU39" s="13"/>
      <c r="TV39" s="13"/>
      <c r="TW39" s="13"/>
      <c r="TX39" s="13"/>
      <c r="TY39" s="13"/>
      <c r="TZ39" s="13"/>
      <c r="UA39" s="13"/>
      <c r="UB39" s="13"/>
      <c r="UC39" s="13"/>
      <c r="UD39" s="13"/>
      <c r="UE39" s="13"/>
      <c r="UF39" s="13"/>
      <c r="UG39" s="13"/>
      <c r="UH39" s="13"/>
      <c r="UI39" s="13"/>
      <c r="UJ39" s="13"/>
      <c r="UK39" s="13"/>
      <c r="UL39" s="13"/>
      <c r="UM39" s="13"/>
      <c r="UN39" s="13"/>
      <c r="UO39" s="13"/>
      <c r="UP39" s="13"/>
      <c r="UQ39" s="13"/>
      <c r="UR39" s="13"/>
      <c r="US39" s="13"/>
      <c r="UT39" s="13"/>
      <c r="UU39" s="13"/>
      <c r="UV39" s="13"/>
      <c r="UW39" s="13"/>
      <c r="UX39" s="13"/>
      <c r="UY39" s="13"/>
      <c r="UZ39" s="13"/>
      <c r="VA39" s="13"/>
      <c r="VB39" s="13"/>
      <c r="VC39" s="13"/>
      <c r="VD39" s="13"/>
      <c r="VE39" s="13"/>
      <c r="VF39" s="13"/>
      <c r="VG39" s="13"/>
      <c r="VH39" s="13"/>
      <c r="VI39" s="13"/>
      <c r="VJ39" s="13"/>
      <c r="VK39" s="13"/>
      <c r="VL39" s="13"/>
      <c r="VM39" s="13"/>
      <c r="VN39" s="13"/>
      <c r="VO39" s="13"/>
      <c r="VP39" s="13"/>
      <c r="VQ39" s="13"/>
      <c r="VR39" s="13"/>
      <c r="VS39" s="13"/>
      <c r="VT39" s="13"/>
      <c r="VU39" s="13"/>
      <c r="VV39" s="13"/>
      <c r="VW39" s="13"/>
      <c r="VX39" s="13"/>
      <c r="VY39" s="13"/>
      <c r="VZ39" s="13"/>
      <c r="WA39" s="13"/>
      <c r="WB39" s="13"/>
      <c r="WC39" s="13"/>
      <c r="WD39" s="13"/>
      <c r="WE39" s="13"/>
      <c r="WF39" s="13"/>
      <c r="WG39" s="13"/>
      <c r="WH39" s="13"/>
      <c r="WI39" s="13"/>
      <c r="WJ39" s="13"/>
      <c r="WK39" s="13"/>
      <c r="WL39" s="13"/>
      <c r="WM39" s="13"/>
      <c r="WN39" s="13"/>
      <c r="WO39" s="13"/>
      <c r="WP39" s="13"/>
      <c r="WQ39" s="13"/>
      <c r="WR39" s="13"/>
      <c r="WS39" s="13"/>
      <c r="WT39" s="13"/>
      <c r="WU39" s="13"/>
      <c r="WV39" s="13"/>
      <c r="WW39" s="13"/>
      <c r="WX39" s="13"/>
      <c r="WY39" s="13"/>
      <c r="WZ39" s="13"/>
      <c r="XA39" s="13"/>
      <c r="XB39" s="13"/>
      <c r="XC39" s="13"/>
      <c r="XD39" s="13"/>
      <c r="XE39" s="13"/>
      <c r="XF39" s="13"/>
      <c r="XG39" s="13"/>
      <c r="XH39" s="13"/>
      <c r="XI39" s="13"/>
      <c r="XJ39" s="13"/>
      <c r="XK39" s="13"/>
      <c r="XL39" s="13"/>
      <c r="XM39" s="13"/>
      <c r="XN39" s="13"/>
      <c r="XO39" s="13"/>
      <c r="XP39" s="13"/>
      <c r="XQ39" s="13"/>
      <c r="XR39" s="13"/>
      <c r="XS39" s="13"/>
      <c r="XT39" s="13"/>
      <c r="XU39" s="13"/>
      <c r="XV39" s="13"/>
      <c r="XW39" s="13"/>
      <c r="XX39" s="13"/>
      <c r="XY39" s="13"/>
      <c r="XZ39" s="13"/>
      <c r="YA39" s="13"/>
      <c r="YB39" s="13"/>
      <c r="YC39" s="13"/>
      <c r="YD39" s="13"/>
      <c r="YE39" s="13"/>
      <c r="YF39" s="13"/>
      <c r="YG39" s="13"/>
      <c r="YH39" s="13"/>
      <c r="YI39" s="13"/>
      <c r="YJ39" s="13"/>
      <c r="YK39" s="13"/>
      <c r="YL39" s="13"/>
      <c r="YM39" s="13"/>
      <c r="YN39" s="13"/>
      <c r="YO39" s="13"/>
      <c r="YP39" s="13"/>
      <c r="YQ39" s="13"/>
      <c r="YR39" s="13"/>
      <c r="YS39" s="13"/>
      <c r="YT39" s="13"/>
      <c r="YU39" s="13"/>
      <c r="YV39" s="13"/>
      <c r="YW39" s="13"/>
      <c r="YX39" s="13"/>
      <c r="YY39" s="13"/>
      <c r="YZ39" s="13"/>
      <c r="ZA39" s="13"/>
      <c r="ZB39" s="13"/>
      <c r="ZC39" s="13"/>
      <c r="ZD39" s="13"/>
      <c r="ZE39" s="13"/>
      <c r="ZF39" s="13"/>
      <c r="ZG39" s="13"/>
      <c r="ZH39" s="13"/>
      <c r="ZI39" s="13"/>
      <c r="ZJ39" s="13"/>
      <c r="ZK39" s="13"/>
      <c r="ZL39" s="13"/>
      <c r="ZM39" s="13"/>
      <c r="ZN39" s="13"/>
      <c r="ZO39" s="13"/>
      <c r="ZP39" s="13"/>
      <c r="ZQ39" s="13"/>
      <c r="ZR39" s="13"/>
      <c r="ZS39" s="13"/>
      <c r="ZT39" s="13"/>
      <c r="ZU39" s="13"/>
      <c r="ZV39" s="13"/>
      <c r="ZW39" s="13"/>
      <c r="ZX39" s="13"/>
      <c r="ZY39" s="13"/>
      <c r="ZZ39" s="13"/>
      <c r="AAA39" s="13"/>
      <c r="AAB39" s="13"/>
    </row>
    <row r="40" spans="1:704" s="12" customFormat="1" ht="17.25" customHeight="1" x14ac:dyDescent="0.2">
      <c r="A40" s="80"/>
      <c r="B40" s="49" t="s">
        <v>2</v>
      </c>
      <c r="C40" s="50">
        <f t="shared" si="19"/>
        <v>2088.4490000000001</v>
      </c>
      <c r="D40" s="51">
        <f>19.31+300+375</f>
        <v>694.31</v>
      </c>
      <c r="E40" s="51">
        <f>559.76+205+629.379</f>
        <v>1394.1390000000001</v>
      </c>
      <c r="F40" s="51">
        <v>0</v>
      </c>
      <c r="G40" s="51"/>
      <c r="H40" s="51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  <c r="DJ40" s="25"/>
      <c r="DK40" s="25"/>
      <c r="DL40" s="25"/>
      <c r="DM40" s="25"/>
      <c r="DN40" s="25"/>
      <c r="DO40" s="25"/>
      <c r="DP40" s="25"/>
      <c r="DQ40" s="25"/>
      <c r="DR40" s="25"/>
      <c r="DS40" s="25"/>
      <c r="DT40" s="25"/>
      <c r="DU40" s="25"/>
      <c r="DV40" s="25"/>
      <c r="DW40" s="25"/>
      <c r="DX40" s="25"/>
      <c r="DY40" s="25"/>
      <c r="DZ40" s="25"/>
      <c r="EA40" s="25"/>
      <c r="EB40" s="25"/>
      <c r="EC40" s="25"/>
      <c r="ED40" s="25"/>
      <c r="EE40" s="25"/>
      <c r="EF40" s="25"/>
      <c r="EG40" s="25"/>
      <c r="EH40" s="25"/>
      <c r="EI40" s="25"/>
      <c r="EJ40" s="25"/>
      <c r="EK40" s="25"/>
      <c r="EL40" s="25"/>
      <c r="EM40" s="25"/>
      <c r="EN40" s="25"/>
      <c r="EO40" s="25"/>
      <c r="EP40" s="25"/>
      <c r="EQ40" s="25"/>
      <c r="ER40" s="25"/>
      <c r="ES40" s="25"/>
      <c r="ET40" s="25"/>
      <c r="EU40" s="25"/>
      <c r="EV40" s="25"/>
      <c r="EW40" s="25"/>
      <c r="EX40" s="25"/>
      <c r="EY40" s="25"/>
      <c r="EZ40" s="25"/>
      <c r="FA40" s="25"/>
      <c r="FB40" s="25"/>
      <c r="FC40" s="25"/>
      <c r="FD40" s="25"/>
      <c r="FE40" s="25"/>
      <c r="FF40" s="25"/>
      <c r="FG40" s="25"/>
      <c r="FH40" s="25"/>
      <c r="FI40" s="25"/>
      <c r="FJ40" s="25"/>
      <c r="FK40" s="25"/>
      <c r="FL40" s="25"/>
      <c r="FM40" s="25"/>
      <c r="FN40" s="25"/>
      <c r="FO40" s="25"/>
      <c r="FP40" s="25"/>
      <c r="FQ40" s="25"/>
      <c r="FR40" s="25"/>
      <c r="FS40" s="25"/>
      <c r="FT40" s="25"/>
      <c r="FU40" s="25"/>
      <c r="FV40" s="25"/>
      <c r="FW40" s="25"/>
      <c r="FX40" s="25"/>
      <c r="FY40" s="25"/>
      <c r="FZ40" s="25"/>
      <c r="GA40" s="25"/>
      <c r="GB40" s="25"/>
      <c r="GC40" s="25"/>
      <c r="GD40" s="25"/>
      <c r="GE40" s="25"/>
      <c r="GF40" s="20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  <c r="IU40" s="13"/>
      <c r="IV40" s="13"/>
      <c r="IW40" s="13"/>
      <c r="IX40" s="13"/>
      <c r="IY40" s="13"/>
      <c r="IZ40" s="13"/>
      <c r="JA40" s="13"/>
      <c r="JB40" s="13"/>
      <c r="JC40" s="13"/>
      <c r="JD40" s="13"/>
      <c r="JE40" s="13"/>
      <c r="JF40" s="13"/>
      <c r="JG40" s="13"/>
      <c r="JH40" s="13"/>
      <c r="JI40" s="13"/>
      <c r="JJ40" s="13"/>
      <c r="JK40" s="13"/>
      <c r="JL40" s="13"/>
      <c r="JM40" s="13"/>
      <c r="JN40" s="13"/>
      <c r="JO40" s="13"/>
      <c r="JP40" s="13"/>
      <c r="JQ40" s="13"/>
      <c r="JR40" s="13"/>
      <c r="JS40" s="13"/>
      <c r="JT40" s="13"/>
      <c r="JU40" s="13"/>
      <c r="JV40" s="13"/>
      <c r="JW40" s="13"/>
      <c r="JX40" s="13"/>
      <c r="JY40" s="13"/>
      <c r="JZ40" s="13"/>
      <c r="KA40" s="13"/>
      <c r="KB40" s="13"/>
      <c r="KC40" s="13"/>
      <c r="KD40" s="13"/>
      <c r="KE40" s="13"/>
      <c r="KF40" s="13"/>
      <c r="KG40" s="13"/>
      <c r="KH40" s="13"/>
      <c r="KI40" s="13"/>
      <c r="KJ40" s="13"/>
      <c r="KK40" s="13"/>
      <c r="KL40" s="13"/>
      <c r="KM40" s="13"/>
      <c r="KN40" s="13"/>
      <c r="KO40" s="13"/>
      <c r="KP40" s="13"/>
      <c r="KQ40" s="13"/>
      <c r="KR40" s="13"/>
      <c r="KS40" s="13"/>
      <c r="KT40" s="13"/>
      <c r="KU40" s="13"/>
      <c r="KV40" s="13"/>
      <c r="KW40" s="13"/>
      <c r="KX40" s="13"/>
      <c r="KY40" s="13"/>
      <c r="KZ40" s="13"/>
      <c r="LA40" s="13"/>
      <c r="LB40" s="13"/>
      <c r="LC40" s="13"/>
      <c r="LD40" s="13"/>
      <c r="LE40" s="13"/>
      <c r="LF40" s="13"/>
      <c r="LG40" s="13"/>
      <c r="LH40" s="13"/>
      <c r="LI40" s="13"/>
      <c r="LJ40" s="13"/>
      <c r="LK40" s="13"/>
      <c r="LL40" s="13"/>
      <c r="LM40" s="13"/>
      <c r="LN40" s="13"/>
      <c r="LO40" s="13"/>
      <c r="LP40" s="13"/>
      <c r="LQ40" s="13"/>
      <c r="LR40" s="13"/>
      <c r="LS40" s="13"/>
      <c r="LT40" s="13"/>
      <c r="LU40" s="13"/>
      <c r="LV40" s="13"/>
      <c r="LW40" s="13"/>
      <c r="LX40" s="13"/>
      <c r="LY40" s="13"/>
      <c r="LZ40" s="13"/>
      <c r="MA40" s="13"/>
      <c r="MB40" s="13"/>
      <c r="MC40" s="13"/>
      <c r="MD40" s="13"/>
      <c r="ME40" s="13"/>
      <c r="MF40" s="13"/>
      <c r="MG40" s="13"/>
      <c r="MH40" s="13"/>
      <c r="MI40" s="13"/>
      <c r="MJ40" s="13"/>
      <c r="MK40" s="13"/>
      <c r="ML40" s="13"/>
      <c r="MM40" s="13"/>
      <c r="MN40" s="13"/>
      <c r="MO40" s="13"/>
      <c r="MP40" s="13"/>
      <c r="MQ40" s="13"/>
      <c r="MR40" s="13"/>
      <c r="MS40" s="13"/>
      <c r="MT40" s="13"/>
      <c r="MU40" s="13"/>
      <c r="MV40" s="13"/>
      <c r="MW40" s="13"/>
      <c r="MX40" s="13"/>
      <c r="MY40" s="13"/>
      <c r="MZ40" s="13"/>
      <c r="NA40" s="13"/>
      <c r="NB40" s="13"/>
      <c r="NC40" s="13"/>
      <c r="ND40" s="13"/>
      <c r="NE40" s="13"/>
      <c r="NF40" s="13"/>
      <c r="NG40" s="13"/>
      <c r="NH40" s="13"/>
      <c r="NI40" s="13"/>
      <c r="NJ40" s="13"/>
      <c r="NK40" s="13"/>
      <c r="NL40" s="13"/>
      <c r="NM40" s="13"/>
      <c r="NN40" s="13"/>
      <c r="NO40" s="13"/>
      <c r="NP40" s="13"/>
      <c r="NQ40" s="13"/>
      <c r="NR40" s="13"/>
      <c r="NS40" s="13"/>
      <c r="NT40" s="13"/>
      <c r="NU40" s="13"/>
      <c r="NV40" s="13"/>
      <c r="NW40" s="13"/>
      <c r="NX40" s="13"/>
      <c r="NY40" s="13"/>
      <c r="NZ40" s="13"/>
      <c r="OA40" s="13"/>
      <c r="OB40" s="13"/>
      <c r="OC40" s="13"/>
      <c r="OD40" s="13"/>
      <c r="OE40" s="13"/>
      <c r="OF40" s="13"/>
      <c r="OG40" s="13"/>
      <c r="OH40" s="13"/>
      <c r="OI40" s="13"/>
      <c r="OJ40" s="13"/>
      <c r="OK40" s="13"/>
      <c r="OL40" s="13"/>
      <c r="OM40" s="13"/>
      <c r="ON40" s="13"/>
      <c r="OO40" s="13"/>
      <c r="OP40" s="13"/>
      <c r="OQ40" s="13"/>
      <c r="OR40" s="13"/>
      <c r="OS40" s="13"/>
      <c r="OT40" s="13"/>
      <c r="OU40" s="13"/>
      <c r="OV40" s="13"/>
      <c r="OW40" s="13"/>
      <c r="OX40" s="13"/>
      <c r="OY40" s="13"/>
      <c r="OZ40" s="13"/>
      <c r="PA40" s="13"/>
      <c r="PB40" s="13"/>
      <c r="PC40" s="13"/>
      <c r="PD40" s="13"/>
      <c r="PE40" s="13"/>
      <c r="PF40" s="13"/>
      <c r="PG40" s="13"/>
      <c r="PH40" s="13"/>
      <c r="PI40" s="13"/>
      <c r="PJ40" s="13"/>
      <c r="PK40" s="13"/>
      <c r="PL40" s="13"/>
      <c r="PM40" s="13"/>
      <c r="PN40" s="13"/>
      <c r="PO40" s="13"/>
      <c r="PP40" s="13"/>
      <c r="PQ40" s="13"/>
      <c r="PR40" s="13"/>
      <c r="PS40" s="13"/>
      <c r="PT40" s="13"/>
      <c r="PU40" s="13"/>
      <c r="PV40" s="13"/>
      <c r="PW40" s="13"/>
      <c r="PX40" s="13"/>
      <c r="PY40" s="13"/>
      <c r="PZ40" s="13"/>
      <c r="QA40" s="13"/>
      <c r="QB40" s="13"/>
      <c r="QC40" s="13"/>
      <c r="QD40" s="13"/>
      <c r="QE40" s="13"/>
      <c r="QF40" s="13"/>
      <c r="QG40" s="13"/>
      <c r="QH40" s="13"/>
      <c r="QI40" s="13"/>
      <c r="QJ40" s="13"/>
      <c r="QK40" s="13"/>
      <c r="QL40" s="13"/>
      <c r="QM40" s="13"/>
      <c r="QN40" s="13"/>
      <c r="QO40" s="13"/>
      <c r="QP40" s="13"/>
      <c r="QQ40" s="13"/>
      <c r="QR40" s="13"/>
      <c r="QS40" s="13"/>
      <c r="QT40" s="13"/>
      <c r="QU40" s="13"/>
      <c r="QV40" s="13"/>
      <c r="QW40" s="13"/>
      <c r="QX40" s="13"/>
      <c r="QY40" s="13"/>
      <c r="QZ40" s="13"/>
      <c r="RA40" s="13"/>
      <c r="RB40" s="13"/>
      <c r="RC40" s="13"/>
      <c r="RD40" s="13"/>
      <c r="RE40" s="13"/>
      <c r="RF40" s="13"/>
      <c r="RG40" s="13"/>
      <c r="RH40" s="13"/>
      <c r="RI40" s="13"/>
      <c r="RJ40" s="13"/>
      <c r="RK40" s="13"/>
      <c r="RL40" s="13"/>
      <c r="RM40" s="13"/>
      <c r="RN40" s="13"/>
      <c r="RO40" s="13"/>
      <c r="RP40" s="13"/>
      <c r="RQ40" s="13"/>
      <c r="RR40" s="13"/>
      <c r="RS40" s="13"/>
      <c r="RT40" s="13"/>
      <c r="RU40" s="13"/>
      <c r="RV40" s="13"/>
      <c r="RW40" s="13"/>
      <c r="RX40" s="13"/>
      <c r="RY40" s="13"/>
      <c r="RZ40" s="13"/>
      <c r="SA40" s="13"/>
      <c r="SB40" s="13"/>
      <c r="SC40" s="13"/>
      <c r="SD40" s="13"/>
      <c r="SE40" s="13"/>
      <c r="SF40" s="13"/>
      <c r="SG40" s="13"/>
      <c r="SH40" s="13"/>
      <c r="SI40" s="13"/>
      <c r="SJ40" s="13"/>
      <c r="SK40" s="13"/>
      <c r="SL40" s="13"/>
      <c r="SM40" s="13"/>
      <c r="SN40" s="13"/>
      <c r="SO40" s="13"/>
      <c r="SP40" s="13"/>
      <c r="SQ40" s="13"/>
      <c r="SR40" s="13"/>
      <c r="SS40" s="13"/>
      <c r="ST40" s="13"/>
      <c r="SU40" s="13"/>
      <c r="SV40" s="13"/>
      <c r="SW40" s="13"/>
      <c r="SX40" s="13"/>
      <c r="SY40" s="13"/>
      <c r="SZ40" s="13"/>
      <c r="TA40" s="13"/>
      <c r="TB40" s="13"/>
      <c r="TC40" s="13"/>
      <c r="TD40" s="13"/>
      <c r="TE40" s="13"/>
      <c r="TF40" s="13"/>
      <c r="TG40" s="13"/>
      <c r="TH40" s="13"/>
      <c r="TI40" s="13"/>
      <c r="TJ40" s="13"/>
      <c r="TK40" s="13"/>
      <c r="TL40" s="13"/>
      <c r="TM40" s="13"/>
      <c r="TN40" s="13"/>
      <c r="TO40" s="13"/>
      <c r="TP40" s="13"/>
      <c r="TQ40" s="13"/>
      <c r="TR40" s="13"/>
      <c r="TS40" s="13"/>
      <c r="TT40" s="13"/>
      <c r="TU40" s="13"/>
      <c r="TV40" s="13"/>
      <c r="TW40" s="13"/>
      <c r="TX40" s="13"/>
      <c r="TY40" s="13"/>
      <c r="TZ40" s="13"/>
      <c r="UA40" s="13"/>
      <c r="UB40" s="13"/>
      <c r="UC40" s="13"/>
      <c r="UD40" s="13"/>
      <c r="UE40" s="13"/>
      <c r="UF40" s="13"/>
      <c r="UG40" s="13"/>
      <c r="UH40" s="13"/>
      <c r="UI40" s="13"/>
      <c r="UJ40" s="13"/>
      <c r="UK40" s="13"/>
      <c r="UL40" s="13"/>
      <c r="UM40" s="13"/>
      <c r="UN40" s="13"/>
      <c r="UO40" s="13"/>
      <c r="UP40" s="13"/>
      <c r="UQ40" s="13"/>
      <c r="UR40" s="13"/>
      <c r="US40" s="13"/>
      <c r="UT40" s="13"/>
      <c r="UU40" s="13"/>
      <c r="UV40" s="13"/>
      <c r="UW40" s="13"/>
      <c r="UX40" s="13"/>
      <c r="UY40" s="13"/>
      <c r="UZ40" s="13"/>
      <c r="VA40" s="13"/>
      <c r="VB40" s="13"/>
      <c r="VC40" s="13"/>
      <c r="VD40" s="13"/>
      <c r="VE40" s="13"/>
      <c r="VF40" s="13"/>
      <c r="VG40" s="13"/>
      <c r="VH40" s="13"/>
      <c r="VI40" s="13"/>
      <c r="VJ40" s="13"/>
      <c r="VK40" s="13"/>
      <c r="VL40" s="13"/>
      <c r="VM40" s="13"/>
      <c r="VN40" s="13"/>
      <c r="VO40" s="13"/>
      <c r="VP40" s="13"/>
      <c r="VQ40" s="13"/>
      <c r="VR40" s="13"/>
      <c r="VS40" s="13"/>
      <c r="VT40" s="13"/>
      <c r="VU40" s="13"/>
      <c r="VV40" s="13"/>
      <c r="VW40" s="13"/>
      <c r="VX40" s="13"/>
      <c r="VY40" s="13"/>
      <c r="VZ40" s="13"/>
      <c r="WA40" s="13"/>
      <c r="WB40" s="13"/>
      <c r="WC40" s="13"/>
      <c r="WD40" s="13"/>
      <c r="WE40" s="13"/>
      <c r="WF40" s="13"/>
      <c r="WG40" s="13"/>
      <c r="WH40" s="13"/>
      <c r="WI40" s="13"/>
      <c r="WJ40" s="13"/>
      <c r="WK40" s="13"/>
      <c r="WL40" s="13"/>
      <c r="WM40" s="13"/>
      <c r="WN40" s="13"/>
      <c r="WO40" s="13"/>
      <c r="WP40" s="13"/>
      <c r="WQ40" s="13"/>
      <c r="WR40" s="13"/>
      <c r="WS40" s="13"/>
      <c r="WT40" s="13"/>
      <c r="WU40" s="13"/>
      <c r="WV40" s="13"/>
      <c r="WW40" s="13"/>
      <c r="WX40" s="13"/>
      <c r="WY40" s="13"/>
      <c r="WZ40" s="13"/>
      <c r="XA40" s="13"/>
      <c r="XB40" s="13"/>
      <c r="XC40" s="13"/>
      <c r="XD40" s="13"/>
      <c r="XE40" s="13"/>
      <c r="XF40" s="13"/>
      <c r="XG40" s="13"/>
      <c r="XH40" s="13"/>
      <c r="XI40" s="13"/>
      <c r="XJ40" s="13"/>
      <c r="XK40" s="13"/>
      <c r="XL40" s="13"/>
      <c r="XM40" s="13"/>
      <c r="XN40" s="13"/>
      <c r="XO40" s="13"/>
      <c r="XP40" s="13"/>
      <c r="XQ40" s="13"/>
      <c r="XR40" s="13"/>
      <c r="XS40" s="13"/>
      <c r="XT40" s="13"/>
      <c r="XU40" s="13"/>
      <c r="XV40" s="13"/>
      <c r="XW40" s="13"/>
      <c r="XX40" s="13"/>
      <c r="XY40" s="13"/>
      <c r="XZ40" s="13"/>
      <c r="YA40" s="13"/>
      <c r="YB40" s="13"/>
      <c r="YC40" s="13"/>
      <c r="YD40" s="13"/>
      <c r="YE40" s="13"/>
      <c r="YF40" s="13"/>
      <c r="YG40" s="13"/>
      <c r="YH40" s="13"/>
      <c r="YI40" s="13"/>
      <c r="YJ40" s="13"/>
      <c r="YK40" s="13"/>
      <c r="YL40" s="13"/>
      <c r="YM40" s="13"/>
      <c r="YN40" s="13"/>
      <c r="YO40" s="13"/>
      <c r="YP40" s="13"/>
      <c r="YQ40" s="13"/>
      <c r="YR40" s="13"/>
      <c r="YS40" s="13"/>
      <c r="YT40" s="13"/>
      <c r="YU40" s="13"/>
      <c r="YV40" s="13"/>
      <c r="YW40" s="13"/>
      <c r="YX40" s="13"/>
      <c r="YY40" s="13"/>
      <c r="YZ40" s="13"/>
      <c r="ZA40" s="13"/>
      <c r="ZB40" s="13"/>
      <c r="ZC40" s="13"/>
      <c r="ZD40" s="13"/>
      <c r="ZE40" s="13"/>
      <c r="ZF40" s="13"/>
      <c r="ZG40" s="13"/>
      <c r="ZH40" s="13"/>
      <c r="ZI40" s="13"/>
      <c r="ZJ40" s="13"/>
      <c r="ZK40" s="13"/>
      <c r="ZL40" s="13"/>
      <c r="ZM40" s="13"/>
      <c r="ZN40" s="13"/>
      <c r="ZO40" s="13"/>
      <c r="ZP40" s="13"/>
      <c r="ZQ40" s="13"/>
      <c r="ZR40" s="13"/>
      <c r="ZS40" s="13"/>
      <c r="ZT40" s="13"/>
      <c r="ZU40" s="13"/>
      <c r="ZV40" s="13"/>
      <c r="ZW40" s="13"/>
      <c r="ZX40" s="13"/>
      <c r="ZY40" s="13"/>
      <c r="ZZ40" s="13"/>
      <c r="AAA40" s="13"/>
      <c r="AAB40" s="13"/>
    </row>
    <row r="41" spans="1:704" s="12" customFormat="1" ht="17.25" customHeight="1" x14ac:dyDescent="0.2">
      <c r="A41" s="79" t="s">
        <v>81</v>
      </c>
      <c r="B41" s="47" t="s">
        <v>0</v>
      </c>
      <c r="C41" s="48">
        <f t="shared" ref="C41" si="20">C42+C43</f>
        <v>0</v>
      </c>
      <c r="D41" s="48">
        <f t="shared" ref="D41" si="21">D42+D43</f>
        <v>0</v>
      </c>
      <c r="E41" s="48">
        <f t="shared" ref="E41" si="22">E42+E43</f>
        <v>0</v>
      </c>
      <c r="F41" s="48">
        <f t="shared" ref="F41" si="23">F42+F43</f>
        <v>0</v>
      </c>
      <c r="G41" s="48">
        <f t="shared" ref="G41" si="24">G42+G43</f>
        <v>0</v>
      </c>
      <c r="H41" s="48">
        <f t="shared" ref="H41" si="25">H42+H43</f>
        <v>0</v>
      </c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  <c r="DK41" s="25"/>
      <c r="DL41" s="25"/>
      <c r="DM41" s="25"/>
      <c r="DN41" s="25"/>
      <c r="DO41" s="25"/>
      <c r="DP41" s="25"/>
      <c r="DQ41" s="25"/>
      <c r="DR41" s="25"/>
      <c r="DS41" s="25"/>
      <c r="DT41" s="25"/>
      <c r="DU41" s="25"/>
      <c r="DV41" s="25"/>
      <c r="DW41" s="25"/>
      <c r="DX41" s="25"/>
      <c r="DY41" s="25"/>
      <c r="DZ41" s="25"/>
      <c r="EA41" s="25"/>
      <c r="EB41" s="25"/>
      <c r="EC41" s="25"/>
      <c r="ED41" s="25"/>
      <c r="EE41" s="25"/>
      <c r="EF41" s="25"/>
      <c r="EG41" s="25"/>
      <c r="EH41" s="25"/>
      <c r="EI41" s="25"/>
      <c r="EJ41" s="25"/>
      <c r="EK41" s="25"/>
      <c r="EL41" s="25"/>
      <c r="EM41" s="25"/>
      <c r="EN41" s="25"/>
      <c r="EO41" s="25"/>
      <c r="EP41" s="25"/>
      <c r="EQ41" s="25"/>
      <c r="ER41" s="25"/>
      <c r="ES41" s="25"/>
      <c r="ET41" s="25"/>
      <c r="EU41" s="25"/>
      <c r="EV41" s="25"/>
      <c r="EW41" s="25"/>
      <c r="EX41" s="25"/>
      <c r="EY41" s="25"/>
      <c r="EZ41" s="25"/>
      <c r="FA41" s="25"/>
      <c r="FB41" s="25"/>
      <c r="FC41" s="25"/>
      <c r="FD41" s="25"/>
      <c r="FE41" s="25"/>
      <c r="FF41" s="25"/>
      <c r="FG41" s="25"/>
      <c r="FH41" s="25"/>
      <c r="FI41" s="25"/>
      <c r="FJ41" s="25"/>
      <c r="FK41" s="25"/>
      <c r="FL41" s="25"/>
      <c r="FM41" s="25"/>
      <c r="FN41" s="25"/>
      <c r="FO41" s="25"/>
      <c r="FP41" s="25"/>
      <c r="FQ41" s="25"/>
      <c r="FR41" s="25"/>
      <c r="FS41" s="25"/>
      <c r="FT41" s="25"/>
      <c r="FU41" s="25"/>
      <c r="FV41" s="25"/>
      <c r="FW41" s="25"/>
      <c r="FX41" s="25"/>
      <c r="FY41" s="25"/>
      <c r="FZ41" s="25"/>
      <c r="GA41" s="25"/>
      <c r="GB41" s="25"/>
      <c r="GC41" s="25"/>
      <c r="GD41" s="25"/>
      <c r="GE41" s="25"/>
      <c r="GF41" s="20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  <c r="IU41" s="13"/>
      <c r="IV41" s="13"/>
      <c r="IW41" s="13"/>
      <c r="IX41" s="13"/>
      <c r="IY41" s="13"/>
      <c r="IZ41" s="13"/>
      <c r="JA41" s="13"/>
      <c r="JB41" s="13"/>
      <c r="JC41" s="13"/>
      <c r="JD41" s="13"/>
      <c r="JE41" s="13"/>
      <c r="JF41" s="13"/>
      <c r="JG41" s="13"/>
      <c r="JH41" s="13"/>
      <c r="JI41" s="13"/>
      <c r="JJ41" s="13"/>
      <c r="JK41" s="13"/>
      <c r="JL41" s="13"/>
      <c r="JM41" s="13"/>
      <c r="JN41" s="13"/>
      <c r="JO41" s="13"/>
      <c r="JP41" s="13"/>
      <c r="JQ41" s="13"/>
      <c r="JR41" s="13"/>
      <c r="JS41" s="13"/>
      <c r="JT41" s="13"/>
      <c r="JU41" s="13"/>
      <c r="JV41" s="13"/>
      <c r="JW41" s="13"/>
      <c r="JX41" s="13"/>
      <c r="JY41" s="13"/>
      <c r="JZ41" s="13"/>
      <c r="KA41" s="13"/>
      <c r="KB41" s="13"/>
      <c r="KC41" s="13"/>
      <c r="KD41" s="13"/>
      <c r="KE41" s="13"/>
      <c r="KF41" s="13"/>
      <c r="KG41" s="13"/>
      <c r="KH41" s="13"/>
      <c r="KI41" s="13"/>
      <c r="KJ41" s="13"/>
      <c r="KK41" s="13"/>
      <c r="KL41" s="13"/>
      <c r="KM41" s="13"/>
      <c r="KN41" s="13"/>
      <c r="KO41" s="13"/>
      <c r="KP41" s="13"/>
      <c r="KQ41" s="13"/>
      <c r="KR41" s="13"/>
      <c r="KS41" s="13"/>
      <c r="KT41" s="13"/>
      <c r="KU41" s="13"/>
      <c r="KV41" s="13"/>
      <c r="KW41" s="13"/>
      <c r="KX41" s="13"/>
      <c r="KY41" s="13"/>
      <c r="KZ41" s="13"/>
      <c r="LA41" s="13"/>
      <c r="LB41" s="13"/>
      <c r="LC41" s="13"/>
      <c r="LD41" s="13"/>
      <c r="LE41" s="13"/>
      <c r="LF41" s="13"/>
      <c r="LG41" s="13"/>
      <c r="LH41" s="13"/>
      <c r="LI41" s="13"/>
      <c r="LJ41" s="13"/>
      <c r="LK41" s="13"/>
      <c r="LL41" s="13"/>
      <c r="LM41" s="13"/>
      <c r="LN41" s="13"/>
      <c r="LO41" s="13"/>
      <c r="LP41" s="13"/>
      <c r="LQ41" s="13"/>
      <c r="LR41" s="13"/>
      <c r="LS41" s="13"/>
      <c r="LT41" s="13"/>
      <c r="LU41" s="13"/>
      <c r="LV41" s="13"/>
      <c r="LW41" s="13"/>
      <c r="LX41" s="13"/>
      <c r="LY41" s="13"/>
      <c r="LZ41" s="13"/>
      <c r="MA41" s="13"/>
      <c r="MB41" s="13"/>
      <c r="MC41" s="13"/>
      <c r="MD41" s="13"/>
      <c r="ME41" s="13"/>
      <c r="MF41" s="13"/>
      <c r="MG41" s="13"/>
      <c r="MH41" s="13"/>
      <c r="MI41" s="13"/>
      <c r="MJ41" s="13"/>
      <c r="MK41" s="13"/>
      <c r="ML41" s="13"/>
      <c r="MM41" s="13"/>
      <c r="MN41" s="13"/>
      <c r="MO41" s="13"/>
      <c r="MP41" s="13"/>
      <c r="MQ41" s="13"/>
      <c r="MR41" s="13"/>
      <c r="MS41" s="13"/>
      <c r="MT41" s="13"/>
      <c r="MU41" s="13"/>
      <c r="MV41" s="13"/>
      <c r="MW41" s="13"/>
      <c r="MX41" s="13"/>
      <c r="MY41" s="13"/>
      <c r="MZ41" s="13"/>
      <c r="NA41" s="13"/>
      <c r="NB41" s="13"/>
      <c r="NC41" s="13"/>
      <c r="ND41" s="13"/>
      <c r="NE41" s="13"/>
      <c r="NF41" s="13"/>
      <c r="NG41" s="13"/>
      <c r="NH41" s="13"/>
      <c r="NI41" s="13"/>
      <c r="NJ41" s="13"/>
      <c r="NK41" s="13"/>
      <c r="NL41" s="13"/>
      <c r="NM41" s="13"/>
      <c r="NN41" s="13"/>
      <c r="NO41" s="13"/>
      <c r="NP41" s="13"/>
      <c r="NQ41" s="13"/>
      <c r="NR41" s="13"/>
      <c r="NS41" s="13"/>
      <c r="NT41" s="13"/>
      <c r="NU41" s="13"/>
      <c r="NV41" s="13"/>
      <c r="NW41" s="13"/>
      <c r="NX41" s="13"/>
      <c r="NY41" s="13"/>
      <c r="NZ41" s="13"/>
      <c r="OA41" s="13"/>
      <c r="OB41" s="13"/>
      <c r="OC41" s="13"/>
      <c r="OD41" s="13"/>
      <c r="OE41" s="13"/>
      <c r="OF41" s="13"/>
      <c r="OG41" s="13"/>
      <c r="OH41" s="13"/>
      <c r="OI41" s="13"/>
      <c r="OJ41" s="13"/>
      <c r="OK41" s="13"/>
      <c r="OL41" s="13"/>
      <c r="OM41" s="13"/>
      <c r="ON41" s="13"/>
      <c r="OO41" s="13"/>
      <c r="OP41" s="13"/>
      <c r="OQ41" s="13"/>
      <c r="OR41" s="13"/>
      <c r="OS41" s="13"/>
      <c r="OT41" s="13"/>
      <c r="OU41" s="13"/>
      <c r="OV41" s="13"/>
      <c r="OW41" s="13"/>
      <c r="OX41" s="13"/>
      <c r="OY41" s="13"/>
      <c r="OZ41" s="13"/>
      <c r="PA41" s="13"/>
      <c r="PB41" s="13"/>
      <c r="PC41" s="13"/>
      <c r="PD41" s="13"/>
      <c r="PE41" s="13"/>
      <c r="PF41" s="13"/>
      <c r="PG41" s="13"/>
      <c r="PH41" s="13"/>
      <c r="PI41" s="13"/>
      <c r="PJ41" s="13"/>
      <c r="PK41" s="13"/>
      <c r="PL41" s="13"/>
      <c r="PM41" s="13"/>
      <c r="PN41" s="13"/>
      <c r="PO41" s="13"/>
      <c r="PP41" s="13"/>
      <c r="PQ41" s="13"/>
      <c r="PR41" s="13"/>
      <c r="PS41" s="13"/>
      <c r="PT41" s="13"/>
      <c r="PU41" s="13"/>
      <c r="PV41" s="13"/>
      <c r="PW41" s="13"/>
      <c r="PX41" s="13"/>
      <c r="PY41" s="13"/>
      <c r="PZ41" s="13"/>
      <c r="QA41" s="13"/>
      <c r="QB41" s="13"/>
      <c r="QC41" s="13"/>
      <c r="QD41" s="13"/>
      <c r="QE41" s="13"/>
      <c r="QF41" s="13"/>
      <c r="QG41" s="13"/>
      <c r="QH41" s="13"/>
      <c r="QI41" s="13"/>
      <c r="QJ41" s="13"/>
      <c r="QK41" s="13"/>
      <c r="QL41" s="13"/>
      <c r="QM41" s="13"/>
      <c r="QN41" s="13"/>
      <c r="QO41" s="13"/>
      <c r="QP41" s="13"/>
      <c r="QQ41" s="13"/>
      <c r="QR41" s="13"/>
      <c r="QS41" s="13"/>
      <c r="QT41" s="13"/>
      <c r="QU41" s="13"/>
      <c r="QV41" s="13"/>
      <c r="QW41" s="13"/>
      <c r="QX41" s="13"/>
      <c r="QY41" s="13"/>
      <c r="QZ41" s="13"/>
      <c r="RA41" s="13"/>
      <c r="RB41" s="13"/>
      <c r="RC41" s="13"/>
      <c r="RD41" s="13"/>
      <c r="RE41" s="13"/>
      <c r="RF41" s="13"/>
      <c r="RG41" s="13"/>
      <c r="RH41" s="13"/>
      <c r="RI41" s="13"/>
      <c r="RJ41" s="13"/>
      <c r="RK41" s="13"/>
      <c r="RL41" s="13"/>
      <c r="RM41" s="13"/>
      <c r="RN41" s="13"/>
      <c r="RO41" s="13"/>
      <c r="RP41" s="13"/>
      <c r="RQ41" s="13"/>
      <c r="RR41" s="13"/>
      <c r="RS41" s="13"/>
      <c r="RT41" s="13"/>
      <c r="RU41" s="13"/>
      <c r="RV41" s="13"/>
      <c r="RW41" s="13"/>
      <c r="RX41" s="13"/>
      <c r="RY41" s="13"/>
      <c r="RZ41" s="13"/>
      <c r="SA41" s="13"/>
      <c r="SB41" s="13"/>
      <c r="SC41" s="13"/>
      <c r="SD41" s="13"/>
      <c r="SE41" s="13"/>
      <c r="SF41" s="13"/>
      <c r="SG41" s="13"/>
      <c r="SH41" s="13"/>
      <c r="SI41" s="13"/>
      <c r="SJ41" s="13"/>
      <c r="SK41" s="13"/>
      <c r="SL41" s="13"/>
      <c r="SM41" s="13"/>
      <c r="SN41" s="13"/>
      <c r="SO41" s="13"/>
      <c r="SP41" s="13"/>
      <c r="SQ41" s="13"/>
      <c r="SR41" s="13"/>
      <c r="SS41" s="13"/>
      <c r="ST41" s="13"/>
      <c r="SU41" s="13"/>
      <c r="SV41" s="13"/>
      <c r="SW41" s="13"/>
      <c r="SX41" s="13"/>
      <c r="SY41" s="13"/>
      <c r="SZ41" s="13"/>
      <c r="TA41" s="13"/>
      <c r="TB41" s="13"/>
      <c r="TC41" s="13"/>
      <c r="TD41" s="13"/>
      <c r="TE41" s="13"/>
      <c r="TF41" s="13"/>
      <c r="TG41" s="13"/>
      <c r="TH41" s="13"/>
      <c r="TI41" s="13"/>
      <c r="TJ41" s="13"/>
      <c r="TK41" s="13"/>
      <c r="TL41" s="13"/>
      <c r="TM41" s="13"/>
      <c r="TN41" s="13"/>
      <c r="TO41" s="13"/>
      <c r="TP41" s="13"/>
      <c r="TQ41" s="13"/>
      <c r="TR41" s="13"/>
      <c r="TS41" s="13"/>
      <c r="TT41" s="13"/>
      <c r="TU41" s="13"/>
      <c r="TV41" s="13"/>
      <c r="TW41" s="13"/>
      <c r="TX41" s="13"/>
      <c r="TY41" s="13"/>
      <c r="TZ41" s="13"/>
      <c r="UA41" s="13"/>
      <c r="UB41" s="13"/>
      <c r="UC41" s="13"/>
      <c r="UD41" s="13"/>
      <c r="UE41" s="13"/>
      <c r="UF41" s="13"/>
      <c r="UG41" s="13"/>
      <c r="UH41" s="13"/>
      <c r="UI41" s="13"/>
      <c r="UJ41" s="13"/>
      <c r="UK41" s="13"/>
      <c r="UL41" s="13"/>
      <c r="UM41" s="13"/>
      <c r="UN41" s="13"/>
      <c r="UO41" s="13"/>
      <c r="UP41" s="13"/>
      <c r="UQ41" s="13"/>
      <c r="UR41" s="13"/>
      <c r="US41" s="13"/>
      <c r="UT41" s="13"/>
      <c r="UU41" s="13"/>
      <c r="UV41" s="13"/>
      <c r="UW41" s="13"/>
      <c r="UX41" s="13"/>
      <c r="UY41" s="13"/>
      <c r="UZ41" s="13"/>
      <c r="VA41" s="13"/>
      <c r="VB41" s="13"/>
      <c r="VC41" s="13"/>
      <c r="VD41" s="13"/>
      <c r="VE41" s="13"/>
      <c r="VF41" s="13"/>
      <c r="VG41" s="13"/>
      <c r="VH41" s="13"/>
      <c r="VI41" s="13"/>
      <c r="VJ41" s="13"/>
      <c r="VK41" s="13"/>
      <c r="VL41" s="13"/>
      <c r="VM41" s="13"/>
      <c r="VN41" s="13"/>
      <c r="VO41" s="13"/>
      <c r="VP41" s="13"/>
      <c r="VQ41" s="13"/>
      <c r="VR41" s="13"/>
      <c r="VS41" s="13"/>
      <c r="VT41" s="13"/>
      <c r="VU41" s="13"/>
      <c r="VV41" s="13"/>
      <c r="VW41" s="13"/>
      <c r="VX41" s="13"/>
      <c r="VY41" s="13"/>
      <c r="VZ41" s="13"/>
      <c r="WA41" s="13"/>
      <c r="WB41" s="13"/>
      <c r="WC41" s="13"/>
      <c r="WD41" s="13"/>
      <c r="WE41" s="13"/>
      <c r="WF41" s="13"/>
      <c r="WG41" s="13"/>
      <c r="WH41" s="13"/>
      <c r="WI41" s="13"/>
      <c r="WJ41" s="13"/>
      <c r="WK41" s="13"/>
      <c r="WL41" s="13"/>
      <c r="WM41" s="13"/>
      <c r="WN41" s="13"/>
      <c r="WO41" s="13"/>
      <c r="WP41" s="13"/>
      <c r="WQ41" s="13"/>
      <c r="WR41" s="13"/>
      <c r="WS41" s="13"/>
      <c r="WT41" s="13"/>
      <c r="WU41" s="13"/>
      <c r="WV41" s="13"/>
      <c r="WW41" s="13"/>
      <c r="WX41" s="13"/>
      <c r="WY41" s="13"/>
      <c r="WZ41" s="13"/>
      <c r="XA41" s="13"/>
      <c r="XB41" s="13"/>
      <c r="XC41" s="13"/>
      <c r="XD41" s="13"/>
      <c r="XE41" s="13"/>
      <c r="XF41" s="13"/>
      <c r="XG41" s="13"/>
      <c r="XH41" s="13"/>
      <c r="XI41" s="13"/>
      <c r="XJ41" s="13"/>
      <c r="XK41" s="13"/>
      <c r="XL41" s="13"/>
      <c r="XM41" s="13"/>
      <c r="XN41" s="13"/>
      <c r="XO41" s="13"/>
      <c r="XP41" s="13"/>
      <c r="XQ41" s="13"/>
      <c r="XR41" s="13"/>
      <c r="XS41" s="13"/>
      <c r="XT41" s="13"/>
      <c r="XU41" s="13"/>
      <c r="XV41" s="13"/>
      <c r="XW41" s="13"/>
      <c r="XX41" s="13"/>
      <c r="XY41" s="13"/>
      <c r="XZ41" s="13"/>
      <c r="YA41" s="13"/>
      <c r="YB41" s="13"/>
      <c r="YC41" s="13"/>
      <c r="YD41" s="13"/>
      <c r="YE41" s="13"/>
      <c r="YF41" s="13"/>
      <c r="YG41" s="13"/>
      <c r="YH41" s="13"/>
      <c r="YI41" s="13"/>
      <c r="YJ41" s="13"/>
      <c r="YK41" s="13"/>
      <c r="YL41" s="13"/>
      <c r="YM41" s="13"/>
      <c r="YN41" s="13"/>
      <c r="YO41" s="13"/>
      <c r="YP41" s="13"/>
      <c r="YQ41" s="13"/>
      <c r="YR41" s="13"/>
      <c r="YS41" s="13"/>
      <c r="YT41" s="13"/>
      <c r="YU41" s="13"/>
      <c r="YV41" s="13"/>
      <c r="YW41" s="13"/>
      <c r="YX41" s="13"/>
      <c r="YY41" s="13"/>
      <c r="YZ41" s="13"/>
      <c r="ZA41" s="13"/>
      <c r="ZB41" s="13"/>
      <c r="ZC41" s="13"/>
      <c r="ZD41" s="13"/>
      <c r="ZE41" s="13"/>
      <c r="ZF41" s="13"/>
      <c r="ZG41" s="13"/>
      <c r="ZH41" s="13"/>
      <c r="ZI41" s="13"/>
      <c r="ZJ41" s="13"/>
      <c r="ZK41" s="13"/>
      <c r="ZL41" s="13"/>
      <c r="ZM41" s="13"/>
      <c r="ZN41" s="13"/>
      <c r="ZO41" s="13"/>
      <c r="ZP41" s="13"/>
      <c r="ZQ41" s="13"/>
      <c r="ZR41" s="13"/>
      <c r="ZS41" s="13"/>
      <c r="ZT41" s="13"/>
      <c r="ZU41" s="13"/>
      <c r="ZV41" s="13"/>
      <c r="ZW41" s="13"/>
      <c r="ZX41" s="13"/>
      <c r="ZY41" s="13"/>
      <c r="ZZ41" s="13"/>
      <c r="AAA41" s="13"/>
      <c r="AAB41" s="13"/>
    </row>
    <row r="42" spans="1:704" s="12" customFormat="1" ht="17.25" customHeight="1" x14ac:dyDescent="0.2">
      <c r="A42" s="80"/>
      <c r="B42" s="49" t="s">
        <v>1</v>
      </c>
      <c r="C42" s="50">
        <f t="shared" ref="C42:C43" si="26">D42+E42+F42+G42+H42</f>
        <v>0</v>
      </c>
      <c r="D42" s="51"/>
      <c r="E42" s="51"/>
      <c r="F42" s="51"/>
      <c r="G42" s="51"/>
      <c r="H42" s="51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  <c r="DJ42" s="25"/>
      <c r="DK42" s="25"/>
      <c r="DL42" s="25"/>
      <c r="DM42" s="25"/>
      <c r="DN42" s="25"/>
      <c r="DO42" s="25"/>
      <c r="DP42" s="25"/>
      <c r="DQ42" s="25"/>
      <c r="DR42" s="25"/>
      <c r="DS42" s="25"/>
      <c r="DT42" s="25"/>
      <c r="DU42" s="25"/>
      <c r="DV42" s="25"/>
      <c r="DW42" s="25"/>
      <c r="DX42" s="25"/>
      <c r="DY42" s="25"/>
      <c r="DZ42" s="25"/>
      <c r="EA42" s="25"/>
      <c r="EB42" s="25"/>
      <c r="EC42" s="25"/>
      <c r="ED42" s="25"/>
      <c r="EE42" s="25"/>
      <c r="EF42" s="25"/>
      <c r="EG42" s="25"/>
      <c r="EH42" s="25"/>
      <c r="EI42" s="25"/>
      <c r="EJ42" s="25"/>
      <c r="EK42" s="25"/>
      <c r="EL42" s="25"/>
      <c r="EM42" s="25"/>
      <c r="EN42" s="25"/>
      <c r="EO42" s="25"/>
      <c r="EP42" s="25"/>
      <c r="EQ42" s="25"/>
      <c r="ER42" s="25"/>
      <c r="ES42" s="25"/>
      <c r="ET42" s="25"/>
      <c r="EU42" s="25"/>
      <c r="EV42" s="25"/>
      <c r="EW42" s="25"/>
      <c r="EX42" s="25"/>
      <c r="EY42" s="25"/>
      <c r="EZ42" s="25"/>
      <c r="FA42" s="25"/>
      <c r="FB42" s="25"/>
      <c r="FC42" s="25"/>
      <c r="FD42" s="25"/>
      <c r="FE42" s="25"/>
      <c r="FF42" s="25"/>
      <c r="FG42" s="25"/>
      <c r="FH42" s="25"/>
      <c r="FI42" s="25"/>
      <c r="FJ42" s="25"/>
      <c r="FK42" s="25"/>
      <c r="FL42" s="25"/>
      <c r="FM42" s="25"/>
      <c r="FN42" s="25"/>
      <c r="FO42" s="25"/>
      <c r="FP42" s="25"/>
      <c r="FQ42" s="25"/>
      <c r="FR42" s="25"/>
      <c r="FS42" s="25"/>
      <c r="FT42" s="25"/>
      <c r="FU42" s="25"/>
      <c r="FV42" s="25"/>
      <c r="FW42" s="25"/>
      <c r="FX42" s="25"/>
      <c r="FY42" s="25"/>
      <c r="FZ42" s="25"/>
      <c r="GA42" s="25"/>
      <c r="GB42" s="25"/>
      <c r="GC42" s="25"/>
      <c r="GD42" s="25"/>
      <c r="GE42" s="25"/>
      <c r="GF42" s="20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  <c r="IT42" s="13"/>
      <c r="IU42" s="13"/>
      <c r="IV42" s="13"/>
      <c r="IW42" s="13"/>
      <c r="IX42" s="13"/>
      <c r="IY42" s="13"/>
      <c r="IZ42" s="13"/>
      <c r="JA42" s="13"/>
      <c r="JB42" s="13"/>
      <c r="JC42" s="13"/>
      <c r="JD42" s="13"/>
      <c r="JE42" s="13"/>
      <c r="JF42" s="13"/>
      <c r="JG42" s="13"/>
      <c r="JH42" s="13"/>
      <c r="JI42" s="13"/>
      <c r="JJ42" s="13"/>
      <c r="JK42" s="13"/>
      <c r="JL42" s="13"/>
      <c r="JM42" s="13"/>
      <c r="JN42" s="13"/>
      <c r="JO42" s="13"/>
      <c r="JP42" s="13"/>
      <c r="JQ42" s="13"/>
      <c r="JR42" s="13"/>
      <c r="JS42" s="13"/>
      <c r="JT42" s="13"/>
      <c r="JU42" s="13"/>
      <c r="JV42" s="13"/>
      <c r="JW42" s="13"/>
      <c r="JX42" s="13"/>
      <c r="JY42" s="13"/>
      <c r="JZ42" s="13"/>
      <c r="KA42" s="13"/>
      <c r="KB42" s="13"/>
      <c r="KC42" s="13"/>
      <c r="KD42" s="13"/>
      <c r="KE42" s="13"/>
      <c r="KF42" s="13"/>
      <c r="KG42" s="13"/>
      <c r="KH42" s="13"/>
      <c r="KI42" s="13"/>
      <c r="KJ42" s="13"/>
      <c r="KK42" s="13"/>
      <c r="KL42" s="13"/>
      <c r="KM42" s="13"/>
      <c r="KN42" s="13"/>
      <c r="KO42" s="13"/>
      <c r="KP42" s="13"/>
      <c r="KQ42" s="13"/>
      <c r="KR42" s="13"/>
      <c r="KS42" s="13"/>
      <c r="KT42" s="13"/>
      <c r="KU42" s="13"/>
      <c r="KV42" s="13"/>
      <c r="KW42" s="13"/>
      <c r="KX42" s="13"/>
      <c r="KY42" s="13"/>
      <c r="KZ42" s="13"/>
      <c r="LA42" s="13"/>
      <c r="LB42" s="13"/>
      <c r="LC42" s="13"/>
      <c r="LD42" s="13"/>
      <c r="LE42" s="13"/>
      <c r="LF42" s="13"/>
      <c r="LG42" s="13"/>
      <c r="LH42" s="13"/>
      <c r="LI42" s="13"/>
      <c r="LJ42" s="13"/>
      <c r="LK42" s="13"/>
      <c r="LL42" s="13"/>
      <c r="LM42" s="13"/>
      <c r="LN42" s="13"/>
      <c r="LO42" s="13"/>
      <c r="LP42" s="13"/>
      <c r="LQ42" s="13"/>
      <c r="LR42" s="13"/>
      <c r="LS42" s="13"/>
      <c r="LT42" s="13"/>
      <c r="LU42" s="13"/>
      <c r="LV42" s="13"/>
      <c r="LW42" s="13"/>
      <c r="LX42" s="13"/>
      <c r="LY42" s="13"/>
      <c r="LZ42" s="13"/>
      <c r="MA42" s="13"/>
      <c r="MB42" s="13"/>
      <c r="MC42" s="13"/>
      <c r="MD42" s="13"/>
      <c r="ME42" s="13"/>
      <c r="MF42" s="13"/>
      <c r="MG42" s="13"/>
      <c r="MH42" s="13"/>
      <c r="MI42" s="13"/>
      <c r="MJ42" s="13"/>
      <c r="MK42" s="13"/>
      <c r="ML42" s="13"/>
      <c r="MM42" s="13"/>
      <c r="MN42" s="13"/>
      <c r="MO42" s="13"/>
      <c r="MP42" s="13"/>
      <c r="MQ42" s="13"/>
      <c r="MR42" s="13"/>
      <c r="MS42" s="13"/>
      <c r="MT42" s="13"/>
      <c r="MU42" s="13"/>
      <c r="MV42" s="13"/>
      <c r="MW42" s="13"/>
      <c r="MX42" s="13"/>
      <c r="MY42" s="13"/>
      <c r="MZ42" s="13"/>
      <c r="NA42" s="13"/>
      <c r="NB42" s="13"/>
      <c r="NC42" s="13"/>
      <c r="ND42" s="13"/>
      <c r="NE42" s="13"/>
      <c r="NF42" s="13"/>
      <c r="NG42" s="13"/>
      <c r="NH42" s="13"/>
      <c r="NI42" s="13"/>
      <c r="NJ42" s="13"/>
      <c r="NK42" s="13"/>
      <c r="NL42" s="13"/>
      <c r="NM42" s="13"/>
      <c r="NN42" s="13"/>
      <c r="NO42" s="13"/>
      <c r="NP42" s="13"/>
      <c r="NQ42" s="13"/>
      <c r="NR42" s="13"/>
      <c r="NS42" s="13"/>
      <c r="NT42" s="13"/>
      <c r="NU42" s="13"/>
      <c r="NV42" s="13"/>
      <c r="NW42" s="13"/>
      <c r="NX42" s="13"/>
      <c r="NY42" s="13"/>
      <c r="NZ42" s="13"/>
      <c r="OA42" s="13"/>
      <c r="OB42" s="13"/>
      <c r="OC42" s="13"/>
      <c r="OD42" s="13"/>
      <c r="OE42" s="13"/>
      <c r="OF42" s="13"/>
      <c r="OG42" s="13"/>
      <c r="OH42" s="13"/>
      <c r="OI42" s="13"/>
      <c r="OJ42" s="13"/>
      <c r="OK42" s="13"/>
      <c r="OL42" s="13"/>
      <c r="OM42" s="13"/>
      <c r="ON42" s="13"/>
      <c r="OO42" s="13"/>
      <c r="OP42" s="13"/>
      <c r="OQ42" s="13"/>
      <c r="OR42" s="13"/>
      <c r="OS42" s="13"/>
      <c r="OT42" s="13"/>
      <c r="OU42" s="13"/>
      <c r="OV42" s="13"/>
      <c r="OW42" s="13"/>
      <c r="OX42" s="13"/>
      <c r="OY42" s="13"/>
      <c r="OZ42" s="13"/>
      <c r="PA42" s="13"/>
      <c r="PB42" s="13"/>
      <c r="PC42" s="13"/>
      <c r="PD42" s="13"/>
      <c r="PE42" s="13"/>
      <c r="PF42" s="13"/>
      <c r="PG42" s="13"/>
      <c r="PH42" s="13"/>
      <c r="PI42" s="13"/>
      <c r="PJ42" s="13"/>
      <c r="PK42" s="13"/>
      <c r="PL42" s="13"/>
      <c r="PM42" s="13"/>
      <c r="PN42" s="13"/>
      <c r="PO42" s="13"/>
      <c r="PP42" s="13"/>
      <c r="PQ42" s="13"/>
      <c r="PR42" s="13"/>
      <c r="PS42" s="13"/>
      <c r="PT42" s="13"/>
      <c r="PU42" s="13"/>
      <c r="PV42" s="13"/>
      <c r="PW42" s="13"/>
      <c r="PX42" s="13"/>
      <c r="PY42" s="13"/>
      <c r="PZ42" s="13"/>
      <c r="QA42" s="13"/>
      <c r="QB42" s="13"/>
      <c r="QC42" s="13"/>
      <c r="QD42" s="13"/>
      <c r="QE42" s="13"/>
      <c r="QF42" s="13"/>
      <c r="QG42" s="13"/>
      <c r="QH42" s="13"/>
      <c r="QI42" s="13"/>
      <c r="QJ42" s="13"/>
      <c r="QK42" s="13"/>
      <c r="QL42" s="13"/>
      <c r="QM42" s="13"/>
      <c r="QN42" s="13"/>
      <c r="QO42" s="13"/>
      <c r="QP42" s="13"/>
      <c r="QQ42" s="13"/>
      <c r="QR42" s="13"/>
      <c r="QS42" s="13"/>
      <c r="QT42" s="13"/>
      <c r="QU42" s="13"/>
      <c r="QV42" s="13"/>
      <c r="QW42" s="13"/>
      <c r="QX42" s="13"/>
      <c r="QY42" s="13"/>
      <c r="QZ42" s="13"/>
      <c r="RA42" s="13"/>
      <c r="RB42" s="13"/>
      <c r="RC42" s="13"/>
      <c r="RD42" s="13"/>
      <c r="RE42" s="13"/>
      <c r="RF42" s="13"/>
      <c r="RG42" s="13"/>
      <c r="RH42" s="13"/>
      <c r="RI42" s="13"/>
      <c r="RJ42" s="13"/>
      <c r="RK42" s="13"/>
      <c r="RL42" s="13"/>
      <c r="RM42" s="13"/>
      <c r="RN42" s="13"/>
      <c r="RO42" s="13"/>
      <c r="RP42" s="13"/>
      <c r="RQ42" s="13"/>
      <c r="RR42" s="13"/>
      <c r="RS42" s="13"/>
      <c r="RT42" s="13"/>
      <c r="RU42" s="13"/>
      <c r="RV42" s="13"/>
      <c r="RW42" s="13"/>
      <c r="RX42" s="13"/>
      <c r="RY42" s="13"/>
      <c r="RZ42" s="13"/>
      <c r="SA42" s="13"/>
      <c r="SB42" s="13"/>
      <c r="SC42" s="13"/>
      <c r="SD42" s="13"/>
      <c r="SE42" s="13"/>
      <c r="SF42" s="13"/>
      <c r="SG42" s="13"/>
      <c r="SH42" s="13"/>
      <c r="SI42" s="13"/>
      <c r="SJ42" s="13"/>
      <c r="SK42" s="13"/>
      <c r="SL42" s="13"/>
      <c r="SM42" s="13"/>
      <c r="SN42" s="13"/>
      <c r="SO42" s="13"/>
      <c r="SP42" s="13"/>
      <c r="SQ42" s="13"/>
      <c r="SR42" s="13"/>
      <c r="SS42" s="13"/>
      <c r="ST42" s="13"/>
      <c r="SU42" s="13"/>
      <c r="SV42" s="13"/>
      <c r="SW42" s="13"/>
      <c r="SX42" s="13"/>
      <c r="SY42" s="13"/>
      <c r="SZ42" s="13"/>
      <c r="TA42" s="13"/>
      <c r="TB42" s="13"/>
      <c r="TC42" s="13"/>
      <c r="TD42" s="13"/>
      <c r="TE42" s="13"/>
      <c r="TF42" s="13"/>
      <c r="TG42" s="13"/>
      <c r="TH42" s="13"/>
      <c r="TI42" s="13"/>
      <c r="TJ42" s="13"/>
      <c r="TK42" s="13"/>
      <c r="TL42" s="13"/>
      <c r="TM42" s="13"/>
      <c r="TN42" s="13"/>
      <c r="TO42" s="13"/>
      <c r="TP42" s="13"/>
      <c r="TQ42" s="13"/>
      <c r="TR42" s="13"/>
      <c r="TS42" s="13"/>
      <c r="TT42" s="13"/>
      <c r="TU42" s="13"/>
      <c r="TV42" s="13"/>
      <c r="TW42" s="13"/>
      <c r="TX42" s="13"/>
      <c r="TY42" s="13"/>
      <c r="TZ42" s="13"/>
      <c r="UA42" s="13"/>
      <c r="UB42" s="13"/>
      <c r="UC42" s="13"/>
      <c r="UD42" s="13"/>
      <c r="UE42" s="13"/>
      <c r="UF42" s="13"/>
      <c r="UG42" s="13"/>
      <c r="UH42" s="13"/>
      <c r="UI42" s="13"/>
      <c r="UJ42" s="13"/>
      <c r="UK42" s="13"/>
      <c r="UL42" s="13"/>
      <c r="UM42" s="13"/>
      <c r="UN42" s="13"/>
      <c r="UO42" s="13"/>
      <c r="UP42" s="13"/>
      <c r="UQ42" s="13"/>
      <c r="UR42" s="13"/>
      <c r="US42" s="13"/>
      <c r="UT42" s="13"/>
      <c r="UU42" s="13"/>
      <c r="UV42" s="13"/>
      <c r="UW42" s="13"/>
      <c r="UX42" s="13"/>
      <c r="UY42" s="13"/>
      <c r="UZ42" s="13"/>
      <c r="VA42" s="13"/>
      <c r="VB42" s="13"/>
      <c r="VC42" s="13"/>
      <c r="VD42" s="13"/>
      <c r="VE42" s="13"/>
      <c r="VF42" s="13"/>
      <c r="VG42" s="13"/>
      <c r="VH42" s="13"/>
      <c r="VI42" s="13"/>
      <c r="VJ42" s="13"/>
      <c r="VK42" s="13"/>
      <c r="VL42" s="13"/>
      <c r="VM42" s="13"/>
      <c r="VN42" s="13"/>
      <c r="VO42" s="13"/>
      <c r="VP42" s="13"/>
      <c r="VQ42" s="13"/>
      <c r="VR42" s="13"/>
      <c r="VS42" s="13"/>
      <c r="VT42" s="13"/>
      <c r="VU42" s="13"/>
      <c r="VV42" s="13"/>
      <c r="VW42" s="13"/>
      <c r="VX42" s="13"/>
      <c r="VY42" s="13"/>
      <c r="VZ42" s="13"/>
      <c r="WA42" s="13"/>
      <c r="WB42" s="13"/>
      <c r="WC42" s="13"/>
      <c r="WD42" s="13"/>
      <c r="WE42" s="13"/>
      <c r="WF42" s="13"/>
      <c r="WG42" s="13"/>
      <c r="WH42" s="13"/>
      <c r="WI42" s="13"/>
      <c r="WJ42" s="13"/>
      <c r="WK42" s="13"/>
      <c r="WL42" s="13"/>
      <c r="WM42" s="13"/>
      <c r="WN42" s="13"/>
      <c r="WO42" s="13"/>
      <c r="WP42" s="13"/>
      <c r="WQ42" s="13"/>
      <c r="WR42" s="13"/>
      <c r="WS42" s="13"/>
      <c r="WT42" s="13"/>
      <c r="WU42" s="13"/>
      <c r="WV42" s="13"/>
      <c r="WW42" s="13"/>
      <c r="WX42" s="13"/>
      <c r="WY42" s="13"/>
      <c r="WZ42" s="13"/>
      <c r="XA42" s="13"/>
      <c r="XB42" s="13"/>
      <c r="XC42" s="13"/>
      <c r="XD42" s="13"/>
      <c r="XE42" s="13"/>
      <c r="XF42" s="13"/>
      <c r="XG42" s="13"/>
      <c r="XH42" s="13"/>
      <c r="XI42" s="13"/>
      <c r="XJ42" s="13"/>
      <c r="XK42" s="13"/>
      <c r="XL42" s="13"/>
      <c r="XM42" s="13"/>
      <c r="XN42" s="13"/>
      <c r="XO42" s="13"/>
      <c r="XP42" s="13"/>
      <c r="XQ42" s="13"/>
      <c r="XR42" s="13"/>
      <c r="XS42" s="13"/>
      <c r="XT42" s="13"/>
      <c r="XU42" s="13"/>
      <c r="XV42" s="13"/>
      <c r="XW42" s="13"/>
      <c r="XX42" s="13"/>
      <c r="XY42" s="13"/>
      <c r="XZ42" s="13"/>
      <c r="YA42" s="13"/>
      <c r="YB42" s="13"/>
      <c r="YC42" s="13"/>
      <c r="YD42" s="13"/>
      <c r="YE42" s="13"/>
      <c r="YF42" s="13"/>
      <c r="YG42" s="13"/>
      <c r="YH42" s="13"/>
      <c r="YI42" s="13"/>
      <c r="YJ42" s="13"/>
      <c r="YK42" s="13"/>
      <c r="YL42" s="13"/>
      <c r="YM42" s="13"/>
      <c r="YN42" s="13"/>
      <c r="YO42" s="13"/>
      <c r="YP42" s="13"/>
      <c r="YQ42" s="13"/>
      <c r="YR42" s="13"/>
      <c r="YS42" s="13"/>
      <c r="YT42" s="13"/>
      <c r="YU42" s="13"/>
      <c r="YV42" s="13"/>
      <c r="YW42" s="13"/>
      <c r="YX42" s="13"/>
      <c r="YY42" s="13"/>
      <c r="YZ42" s="13"/>
      <c r="ZA42" s="13"/>
      <c r="ZB42" s="13"/>
      <c r="ZC42" s="13"/>
      <c r="ZD42" s="13"/>
      <c r="ZE42" s="13"/>
      <c r="ZF42" s="13"/>
      <c r="ZG42" s="13"/>
      <c r="ZH42" s="13"/>
      <c r="ZI42" s="13"/>
      <c r="ZJ42" s="13"/>
      <c r="ZK42" s="13"/>
      <c r="ZL42" s="13"/>
      <c r="ZM42" s="13"/>
      <c r="ZN42" s="13"/>
      <c r="ZO42" s="13"/>
      <c r="ZP42" s="13"/>
      <c r="ZQ42" s="13"/>
      <c r="ZR42" s="13"/>
      <c r="ZS42" s="13"/>
      <c r="ZT42" s="13"/>
      <c r="ZU42" s="13"/>
      <c r="ZV42" s="13"/>
      <c r="ZW42" s="13"/>
      <c r="ZX42" s="13"/>
      <c r="ZY42" s="13"/>
      <c r="ZZ42" s="13"/>
      <c r="AAA42" s="13"/>
      <c r="AAB42" s="13"/>
    </row>
    <row r="43" spans="1:704" s="12" customFormat="1" ht="17.25" customHeight="1" x14ac:dyDescent="0.2">
      <c r="A43" s="80"/>
      <c r="B43" s="49" t="s">
        <v>2</v>
      </c>
      <c r="C43" s="50">
        <f t="shared" si="26"/>
        <v>0</v>
      </c>
      <c r="D43" s="51">
        <v>0</v>
      </c>
      <c r="E43" s="51">
        <v>0</v>
      </c>
      <c r="F43" s="51">
        <v>0</v>
      </c>
      <c r="G43" s="51"/>
      <c r="H43" s="51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  <c r="CQ43" s="25"/>
      <c r="CR43" s="25"/>
      <c r="CS43" s="25"/>
      <c r="CT43" s="25"/>
      <c r="CU43" s="25"/>
      <c r="CV43" s="25"/>
      <c r="CW43" s="25"/>
      <c r="CX43" s="25"/>
      <c r="CY43" s="25"/>
      <c r="CZ43" s="25"/>
      <c r="DA43" s="25"/>
      <c r="DB43" s="25"/>
      <c r="DC43" s="25"/>
      <c r="DD43" s="25"/>
      <c r="DE43" s="25"/>
      <c r="DF43" s="25"/>
      <c r="DG43" s="25"/>
      <c r="DH43" s="25"/>
      <c r="DI43" s="25"/>
      <c r="DJ43" s="25"/>
      <c r="DK43" s="25"/>
      <c r="DL43" s="25"/>
      <c r="DM43" s="25"/>
      <c r="DN43" s="25"/>
      <c r="DO43" s="25"/>
      <c r="DP43" s="25"/>
      <c r="DQ43" s="25"/>
      <c r="DR43" s="25"/>
      <c r="DS43" s="25"/>
      <c r="DT43" s="25"/>
      <c r="DU43" s="25"/>
      <c r="DV43" s="25"/>
      <c r="DW43" s="25"/>
      <c r="DX43" s="25"/>
      <c r="DY43" s="25"/>
      <c r="DZ43" s="25"/>
      <c r="EA43" s="25"/>
      <c r="EB43" s="25"/>
      <c r="EC43" s="25"/>
      <c r="ED43" s="25"/>
      <c r="EE43" s="25"/>
      <c r="EF43" s="25"/>
      <c r="EG43" s="25"/>
      <c r="EH43" s="25"/>
      <c r="EI43" s="25"/>
      <c r="EJ43" s="25"/>
      <c r="EK43" s="25"/>
      <c r="EL43" s="25"/>
      <c r="EM43" s="25"/>
      <c r="EN43" s="25"/>
      <c r="EO43" s="25"/>
      <c r="EP43" s="25"/>
      <c r="EQ43" s="25"/>
      <c r="ER43" s="25"/>
      <c r="ES43" s="25"/>
      <c r="ET43" s="25"/>
      <c r="EU43" s="25"/>
      <c r="EV43" s="25"/>
      <c r="EW43" s="25"/>
      <c r="EX43" s="25"/>
      <c r="EY43" s="25"/>
      <c r="EZ43" s="25"/>
      <c r="FA43" s="25"/>
      <c r="FB43" s="25"/>
      <c r="FC43" s="25"/>
      <c r="FD43" s="25"/>
      <c r="FE43" s="25"/>
      <c r="FF43" s="25"/>
      <c r="FG43" s="25"/>
      <c r="FH43" s="25"/>
      <c r="FI43" s="25"/>
      <c r="FJ43" s="25"/>
      <c r="FK43" s="25"/>
      <c r="FL43" s="25"/>
      <c r="FM43" s="25"/>
      <c r="FN43" s="25"/>
      <c r="FO43" s="25"/>
      <c r="FP43" s="25"/>
      <c r="FQ43" s="25"/>
      <c r="FR43" s="25"/>
      <c r="FS43" s="25"/>
      <c r="FT43" s="25"/>
      <c r="FU43" s="25"/>
      <c r="FV43" s="25"/>
      <c r="FW43" s="25"/>
      <c r="FX43" s="25"/>
      <c r="FY43" s="25"/>
      <c r="FZ43" s="25"/>
      <c r="GA43" s="25"/>
      <c r="GB43" s="25"/>
      <c r="GC43" s="25"/>
      <c r="GD43" s="25"/>
      <c r="GE43" s="25"/>
      <c r="GF43" s="20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  <c r="IT43" s="13"/>
      <c r="IU43" s="13"/>
      <c r="IV43" s="13"/>
      <c r="IW43" s="13"/>
      <c r="IX43" s="13"/>
      <c r="IY43" s="13"/>
      <c r="IZ43" s="13"/>
      <c r="JA43" s="13"/>
      <c r="JB43" s="13"/>
      <c r="JC43" s="13"/>
      <c r="JD43" s="13"/>
      <c r="JE43" s="13"/>
      <c r="JF43" s="13"/>
      <c r="JG43" s="13"/>
      <c r="JH43" s="13"/>
      <c r="JI43" s="13"/>
      <c r="JJ43" s="13"/>
      <c r="JK43" s="13"/>
      <c r="JL43" s="13"/>
      <c r="JM43" s="13"/>
      <c r="JN43" s="13"/>
      <c r="JO43" s="13"/>
      <c r="JP43" s="13"/>
      <c r="JQ43" s="13"/>
      <c r="JR43" s="13"/>
      <c r="JS43" s="13"/>
      <c r="JT43" s="13"/>
      <c r="JU43" s="13"/>
      <c r="JV43" s="13"/>
      <c r="JW43" s="13"/>
      <c r="JX43" s="13"/>
      <c r="JY43" s="13"/>
      <c r="JZ43" s="13"/>
      <c r="KA43" s="13"/>
      <c r="KB43" s="13"/>
      <c r="KC43" s="13"/>
      <c r="KD43" s="13"/>
      <c r="KE43" s="13"/>
      <c r="KF43" s="13"/>
      <c r="KG43" s="13"/>
      <c r="KH43" s="13"/>
      <c r="KI43" s="13"/>
      <c r="KJ43" s="13"/>
      <c r="KK43" s="13"/>
      <c r="KL43" s="13"/>
      <c r="KM43" s="13"/>
      <c r="KN43" s="13"/>
      <c r="KO43" s="13"/>
      <c r="KP43" s="13"/>
      <c r="KQ43" s="13"/>
      <c r="KR43" s="13"/>
      <c r="KS43" s="13"/>
      <c r="KT43" s="13"/>
      <c r="KU43" s="13"/>
      <c r="KV43" s="13"/>
      <c r="KW43" s="13"/>
      <c r="KX43" s="13"/>
      <c r="KY43" s="13"/>
      <c r="KZ43" s="13"/>
      <c r="LA43" s="13"/>
      <c r="LB43" s="13"/>
      <c r="LC43" s="13"/>
      <c r="LD43" s="13"/>
      <c r="LE43" s="13"/>
      <c r="LF43" s="13"/>
      <c r="LG43" s="13"/>
      <c r="LH43" s="13"/>
      <c r="LI43" s="13"/>
      <c r="LJ43" s="13"/>
      <c r="LK43" s="13"/>
      <c r="LL43" s="13"/>
      <c r="LM43" s="13"/>
      <c r="LN43" s="13"/>
      <c r="LO43" s="13"/>
      <c r="LP43" s="13"/>
      <c r="LQ43" s="13"/>
      <c r="LR43" s="13"/>
      <c r="LS43" s="13"/>
      <c r="LT43" s="13"/>
      <c r="LU43" s="13"/>
      <c r="LV43" s="13"/>
      <c r="LW43" s="13"/>
      <c r="LX43" s="13"/>
      <c r="LY43" s="13"/>
      <c r="LZ43" s="13"/>
      <c r="MA43" s="13"/>
      <c r="MB43" s="13"/>
      <c r="MC43" s="13"/>
      <c r="MD43" s="13"/>
      <c r="ME43" s="13"/>
      <c r="MF43" s="13"/>
      <c r="MG43" s="13"/>
      <c r="MH43" s="13"/>
      <c r="MI43" s="13"/>
      <c r="MJ43" s="13"/>
      <c r="MK43" s="13"/>
      <c r="ML43" s="13"/>
      <c r="MM43" s="13"/>
      <c r="MN43" s="13"/>
      <c r="MO43" s="13"/>
      <c r="MP43" s="13"/>
      <c r="MQ43" s="13"/>
      <c r="MR43" s="13"/>
      <c r="MS43" s="13"/>
      <c r="MT43" s="13"/>
      <c r="MU43" s="13"/>
      <c r="MV43" s="13"/>
      <c r="MW43" s="13"/>
      <c r="MX43" s="13"/>
      <c r="MY43" s="13"/>
      <c r="MZ43" s="13"/>
      <c r="NA43" s="13"/>
      <c r="NB43" s="13"/>
      <c r="NC43" s="13"/>
      <c r="ND43" s="13"/>
      <c r="NE43" s="13"/>
      <c r="NF43" s="13"/>
      <c r="NG43" s="13"/>
      <c r="NH43" s="13"/>
      <c r="NI43" s="13"/>
      <c r="NJ43" s="13"/>
      <c r="NK43" s="13"/>
      <c r="NL43" s="13"/>
      <c r="NM43" s="13"/>
      <c r="NN43" s="13"/>
      <c r="NO43" s="13"/>
      <c r="NP43" s="13"/>
      <c r="NQ43" s="13"/>
      <c r="NR43" s="13"/>
      <c r="NS43" s="13"/>
      <c r="NT43" s="13"/>
      <c r="NU43" s="13"/>
      <c r="NV43" s="13"/>
      <c r="NW43" s="13"/>
      <c r="NX43" s="13"/>
      <c r="NY43" s="13"/>
      <c r="NZ43" s="13"/>
      <c r="OA43" s="13"/>
      <c r="OB43" s="13"/>
      <c r="OC43" s="13"/>
      <c r="OD43" s="13"/>
      <c r="OE43" s="13"/>
      <c r="OF43" s="13"/>
      <c r="OG43" s="13"/>
      <c r="OH43" s="13"/>
      <c r="OI43" s="13"/>
      <c r="OJ43" s="13"/>
      <c r="OK43" s="13"/>
      <c r="OL43" s="13"/>
      <c r="OM43" s="13"/>
      <c r="ON43" s="13"/>
      <c r="OO43" s="13"/>
      <c r="OP43" s="13"/>
      <c r="OQ43" s="13"/>
      <c r="OR43" s="13"/>
      <c r="OS43" s="13"/>
      <c r="OT43" s="13"/>
      <c r="OU43" s="13"/>
      <c r="OV43" s="13"/>
      <c r="OW43" s="13"/>
      <c r="OX43" s="13"/>
      <c r="OY43" s="13"/>
      <c r="OZ43" s="13"/>
      <c r="PA43" s="13"/>
      <c r="PB43" s="13"/>
      <c r="PC43" s="13"/>
      <c r="PD43" s="13"/>
      <c r="PE43" s="13"/>
      <c r="PF43" s="13"/>
      <c r="PG43" s="13"/>
      <c r="PH43" s="13"/>
      <c r="PI43" s="13"/>
      <c r="PJ43" s="13"/>
      <c r="PK43" s="13"/>
      <c r="PL43" s="13"/>
      <c r="PM43" s="13"/>
      <c r="PN43" s="13"/>
      <c r="PO43" s="13"/>
      <c r="PP43" s="13"/>
      <c r="PQ43" s="13"/>
      <c r="PR43" s="13"/>
      <c r="PS43" s="13"/>
      <c r="PT43" s="13"/>
      <c r="PU43" s="13"/>
      <c r="PV43" s="13"/>
      <c r="PW43" s="13"/>
      <c r="PX43" s="13"/>
      <c r="PY43" s="13"/>
      <c r="PZ43" s="13"/>
      <c r="QA43" s="13"/>
      <c r="QB43" s="13"/>
      <c r="QC43" s="13"/>
      <c r="QD43" s="13"/>
      <c r="QE43" s="13"/>
      <c r="QF43" s="13"/>
      <c r="QG43" s="13"/>
      <c r="QH43" s="13"/>
      <c r="QI43" s="13"/>
      <c r="QJ43" s="13"/>
      <c r="QK43" s="13"/>
      <c r="QL43" s="13"/>
      <c r="QM43" s="13"/>
      <c r="QN43" s="13"/>
      <c r="QO43" s="13"/>
      <c r="QP43" s="13"/>
      <c r="QQ43" s="13"/>
      <c r="QR43" s="13"/>
      <c r="QS43" s="13"/>
      <c r="QT43" s="13"/>
      <c r="QU43" s="13"/>
      <c r="QV43" s="13"/>
      <c r="QW43" s="13"/>
      <c r="QX43" s="13"/>
      <c r="QY43" s="13"/>
      <c r="QZ43" s="13"/>
      <c r="RA43" s="13"/>
      <c r="RB43" s="13"/>
      <c r="RC43" s="13"/>
      <c r="RD43" s="13"/>
      <c r="RE43" s="13"/>
      <c r="RF43" s="13"/>
      <c r="RG43" s="13"/>
      <c r="RH43" s="13"/>
      <c r="RI43" s="13"/>
      <c r="RJ43" s="13"/>
      <c r="RK43" s="13"/>
      <c r="RL43" s="13"/>
      <c r="RM43" s="13"/>
      <c r="RN43" s="13"/>
      <c r="RO43" s="13"/>
      <c r="RP43" s="13"/>
      <c r="RQ43" s="13"/>
      <c r="RR43" s="13"/>
      <c r="RS43" s="13"/>
      <c r="RT43" s="13"/>
      <c r="RU43" s="13"/>
      <c r="RV43" s="13"/>
      <c r="RW43" s="13"/>
      <c r="RX43" s="13"/>
      <c r="RY43" s="13"/>
      <c r="RZ43" s="13"/>
      <c r="SA43" s="13"/>
      <c r="SB43" s="13"/>
      <c r="SC43" s="13"/>
      <c r="SD43" s="13"/>
      <c r="SE43" s="13"/>
      <c r="SF43" s="13"/>
      <c r="SG43" s="13"/>
      <c r="SH43" s="13"/>
      <c r="SI43" s="13"/>
      <c r="SJ43" s="13"/>
      <c r="SK43" s="13"/>
      <c r="SL43" s="13"/>
      <c r="SM43" s="13"/>
      <c r="SN43" s="13"/>
      <c r="SO43" s="13"/>
      <c r="SP43" s="13"/>
      <c r="SQ43" s="13"/>
      <c r="SR43" s="13"/>
      <c r="SS43" s="13"/>
      <c r="ST43" s="13"/>
      <c r="SU43" s="13"/>
      <c r="SV43" s="13"/>
      <c r="SW43" s="13"/>
      <c r="SX43" s="13"/>
      <c r="SY43" s="13"/>
      <c r="SZ43" s="13"/>
      <c r="TA43" s="13"/>
      <c r="TB43" s="13"/>
      <c r="TC43" s="13"/>
      <c r="TD43" s="13"/>
      <c r="TE43" s="13"/>
      <c r="TF43" s="13"/>
      <c r="TG43" s="13"/>
      <c r="TH43" s="13"/>
      <c r="TI43" s="13"/>
      <c r="TJ43" s="13"/>
      <c r="TK43" s="13"/>
      <c r="TL43" s="13"/>
      <c r="TM43" s="13"/>
      <c r="TN43" s="13"/>
      <c r="TO43" s="13"/>
      <c r="TP43" s="13"/>
      <c r="TQ43" s="13"/>
      <c r="TR43" s="13"/>
      <c r="TS43" s="13"/>
      <c r="TT43" s="13"/>
      <c r="TU43" s="13"/>
      <c r="TV43" s="13"/>
      <c r="TW43" s="13"/>
      <c r="TX43" s="13"/>
      <c r="TY43" s="13"/>
      <c r="TZ43" s="13"/>
      <c r="UA43" s="13"/>
      <c r="UB43" s="13"/>
      <c r="UC43" s="13"/>
      <c r="UD43" s="13"/>
      <c r="UE43" s="13"/>
      <c r="UF43" s="13"/>
      <c r="UG43" s="13"/>
      <c r="UH43" s="13"/>
      <c r="UI43" s="13"/>
      <c r="UJ43" s="13"/>
      <c r="UK43" s="13"/>
      <c r="UL43" s="13"/>
      <c r="UM43" s="13"/>
      <c r="UN43" s="13"/>
      <c r="UO43" s="13"/>
      <c r="UP43" s="13"/>
      <c r="UQ43" s="13"/>
      <c r="UR43" s="13"/>
      <c r="US43" s="13"/>
      <c r="UT43" s="13"/>
      <c r="UU43" s="13"/>
      <c r="UV43" s="13"/>
      <c r="UW43" s="13"/>
      <c r="UX43" s="13"/>
      <c r="UY43" s="13"/>
      <c r="UZ43" s="13"/>
      <c r="VA43" s="13"/>
      <c r="VB43" s="13"/>
      <c r="VC43" s="13"/>
      <c r="VD43" s="13"/>
      <c r="VE43" s="13"/>
      <c r="VF43" s="13"/>
      <c r="VG43" s="13"/>
      <c r="VH43" s="13"/>
      <c r="VI43" s="13"/>
      <c r="VJ43" s="13"/>
      <c r="VK43" s="13"/>
      <c r="VL43" s="13"/>
      <c r="VM43" s="13"/>
      <c r="VN43" s="13"/>
      <c r="VO43" s="13"/>
      <c r="VP43" s="13"/>
      <c r="VQ43" s="13"/>
      <c r="VR43" s="13"/>
      <c r="VS43" s="13"/>
      <c r="VT43" s="13"/>
      <c r="VU43" s="13"/>
      <c r="VV43" s="13"/>
      <c r="VW43" s="13"/>
      <c r="VX43" s="13"/>
      <c r="VY43" s="13"/>
      <c r="VZ43" s="13"/>
      <c r="WA43" s="13"/>
      <c r="WB43" s="13"/>
      <c r="WC43" s="13"/>
      <c r="WD43" s="13"/>
      <c r="WE43" s="13"/>
      <c r="WF43" s="13"/>
      <c r="WG43" s="13"/>
      <c r="WH43" s="13"/>
      <c r="WI43" s="13"/>
      <c r="WJ43" s="13"/>
      <c r="WK43" s="13"/>
      <c r="WL43" s="13"/>
      <c r="WM43" s="13"/>
      <c r="WN43" s="13"/>
      <c r="WO43" s="13"/>
      <c r="WP43" s="13"/>
      <c r="WQ43" s="13"/>
      <c r="WR43" s="13"/>
      <c r="WS43" s="13"/>
      <c r="WT43" s="13"/>
      <c r="WU43" s="13"/>
      <c r="WV43" s="13"/>
      <c r="WW43" s="13"/>
      <c r="WX43" s="13"/>
      <c r="WY43" s="13"/>
      <c r="WZ43" s="13"/>
      <c r="XA43" s="13"/>
      <c r="XB43" s="13"/>
      <c r="XC43" s="13"/>
      <c r="XD43" s="13"/>
      <c r="XE43" s="13"/>
      <c r="XF43" s="13"/>
      <c r="XG43" s="13"/>
      <c r="XH43" s="13"/>
      <c r="XI43" s="13"/>
      <c r="XJ43" s="13"/>
      <c r="XK43" s="13"/>
      <c r="XL43" s="13"/>
      <c r="XM43" s="13"/>
      <c r="XN43" s="13"/>
      <c r="XO43" s="13"/>
      <c r="XP43" s="13"/>
      <c r="XQ43" s="13"/>
      <c r="XR43" s="13"/>
      <c r="XS43" s="13"/>
      <c r="XT43" s="13"/>
      <c r="XU43" s="13"/>
      <c r="XV43" s="13"/>
      <c r="XW43" s="13"/>
      <c r="XX43" s="13"/>
      <c r="XY43" s="13"/>
      <c r="XZ43" s="13"/>
      <c r="YA43" s="13"/>
      <c r="YB43" s="13"/>
      <c r="YC43" s="13"/>
      <c r="YD43" s="13"/>
      <c r="YE43" s="13"/>
      <c r="YF43" s="13"/>
      <c r="YG43" s="13"/>
      <c r="YH43" s="13"/>
      <c r="YI43" s="13"/>
      <c r="YJ43" s="13"/>
      <c r="YK43" s="13"/>
      <c r="YL43" s="13"/>
      <c r="YM43" s="13"/>
      <c r="YN43" s="13"/>
      <c r="YO43" s="13"/>
      <c r="YP43" s="13"/>
      <c r="YQ43" s="13"/>
      <c r="YR43" s="13"/>
      <c r="YS43" s="13"/>
      <c r="YT43" s="13"/>
      <c r="YU43" s="13"/>
      <c r="YV43" s="13"/>
      <c r="YW43" s="13"/>
      <c r="YX43" s="13"/>
      <c r="YY43" s="13"/>
      <c r="YZ43" s="13"/>
      <c r="ZA43" s="13"/>
      <c r="ZB43" s="13"/>
      <c r="ZC43" s="13"/>
      <c r="ZD43" s="13"/>
      <c r="ZE43" s="13"/>
      <c r="ZF43" s="13"/>
      <c r="ZG43" s="13"/>
      <c r="ZH43" s="13"/>
      <c r="ZI43" s="13"/>
      <c r="ZJ43" s="13"/>
      <c r="ZK43" s="13"/>
      <c r="ZL43" s="13"/>
      <c r="ZM43" s="13"/>
      <c r="ZN43" s="13"/>
      <c r="ZO43" s="13"/>
      <c r="ZP43" s="13"/>
      <c r="ZQ43" s="13"/>
      <c r="ZR43" s="13"/>
      <c r="ZS43" s="13"/>
      <c r="ZT43" s="13"/>
      <c r="ZU43" s="13"/>
      <c r="ZV43" s="13"/>
      <c r="ZW43" s="13"/>
      <c r="ZX43" s="13"/>
      <c r="ZY43" s="13"/>
      <c r="ZZ43" s="13"/>
      <c r="AAA43" s="13"/>
      <c r="AAB43" s="13"/>
    </row>
    <row r="44" spans="1:704" ht="17.25" customHeight="1" x14ac:dyDescent="0.2">
      <c r="A44" s="79" t="s">
        <v>79</v>
      </c>
      <c r="B44" s="47" t="s">
        <v>0</v>
      </c>
      <c r="C44" s="48">
        <f t="shared" ref="C44" si="27">C45+C46</f>
        <v>4453.1730000000007</v>
      </c>
      <c r="D44" s="48">
        <f t="shared" ref="D44" si="28">D45+D46</f>
        <v>963.77600000000007</v>
      </c>
      <c r="E44" s="48">
        <f t="shared" ref="E44" si="29">E45+E46</f>
        <v>2069.3970000000004</v>
      </c>
      <c r="F44" s="48">
        <f t="shared" ref="F44" si="30">F45+F46</f>
        <v>1420</v>
      </c>
      <c r="G44" s="48">
        <f t="shared" ref="G44" si="31">G45+G46</f>
        <v>0</v>
      </c>
      <c r="H44" s="48">
        <f t="shared" ref="H44" si="32">H45+H46</f>
        <v>0</v>
      </c>
    </row>
    <row r="45" spans="1:704" ht="17.25" customHeight="1" x14ac:dyDescent="0.2">
      <c r="A45" s="80"/>
      <c r="B45" s="49" t="s">
        <v>1</v>
      </c>
      <c r="C45" s="50">
        <f t="shared" ref="C45:C46" si="33">D45+E45+F45+G45+H45</f>
        <v>0</v>
      </c>
      <c r="D45" s="51"/>
      <c r="E45" s="51"/>
      <c r="F45" s="51"/>
      <c r="G45" s="51"/>
      <c r="H45" s="51"/>
    </row>
    <row r="46" spans="1:704" ht="17.25" customHeight="1" x14ac:dyDescent="0.2">
      <c r="A46" s="80"/>
      <c r="B46" s="49" t="s">
        <v>2</v>
      </c>
      <c r="C46" s="50">
        <f t="shared" si="33"/>
        <v>4453.1730000000007</v>
      </c>
      <c r="D46" s="51">
        <f>200+447.976+315.8</f>
        <v>963.77600000000007</v>
      </c>
      <c r="E46" s="51">
        <f>616.369+1512.527-59.499</f>
        <v>2069.3970000000004</v>
      </c>
      <c r="F46" s="51">
        <v>1420</v>
      </c>
      <c r="G46" s="51"/>
      <c r="H46" s="51"/>
    </row>
    <row r="47" spans="1:704" ht="17.25" customHeight="1" x14ac:dyDescent="0.2">
      <c r="A47" s="79" t="s">
        <v>76</v>
      </c>
      <c r="B47" s="47" t="s">
        <v>0</v>
      </c>
      <c r="C47" s="48">
        <f t="shared" ref="C47" si="34">C48+C49</f>
        <v>639.298</v>
      </c>
      <c r="D47" s="48">
        <f t="shared" ref="D47" si="35">D48+D49</f>
        <v>125.53400000000002</v>
      </c>
      <c r="E47" s="48">
        <f t="shared" ref="E47" si="36">E48+E49</f>
        <v>130.13400000000001</v>
      </c>
      <c r="F47" s="48">
        <f t="shared" ref="F47" si="37">F48+F49</f>
        <v>383.63</v>
      </c>
      <c r="G47" s="48">
        <f t="shared" ref="G47" si="38">G48+G49</f>
        <v>0</v>
      </c>
      <c r="H47" s="48">
        <f t="shared" ref="H47" si="39">H48+H49</f>
        <v>0</v>
      </c>
    </row>
    <row r="48" spans="1:704" ht="17.25" customHeight="1" x14ac:dyDescent="0.2">
      <c r="A48" s="80"/>
      <c r="B48" s="49" t="s">
        <v>1</v>
      </c>
      <c r="C48" s="50">
        <f t="shared" ref="C48" si="40">D48+E48+F48+G48+H48</f>
        <v>0</v>
      </c>
      <c r="D48" s="51"/>
      <c r="E48" s="51"/>
      <c r="F48" s="51"/>
      <c r="G48" s="51"/>
      <c r="H48" s="51"/>
    </row>
    <row r="49" spans="1:8" ht="17.25" customHeight="1" x14ac:dyDescent="0.2">
      <c r="A49" s="81"/>
      <c r="B49" s="49" t="s">
        <v>2</v>
      </c>
      <c r="C49" s="50">
        <f>D49+E49+F49+G49+H49</f>
        <v>639.298</v>
      </c>
      <c r="D49" s="55">
        <f>13.772+59.252+0.4+18.882+16.5+16.728</f>
        <v>125.53400000000002</v>
      </c>
      <c r="E49" s="51">
        <f>13.772+59.252+18.882+16.5+16.728+5</f>
        <v>130.13400000000001</v>
      </c>
      <c r="F49" s="51">
        <v>383.63</v>
      </c>
      <c r="G49" s="51"/>
      <c r="H49" s="51"/>
    </row>
    <row r="50" spans="1:8" ht="17.25" customHeight="1" x14ac:dyDescent="0.2">
      <c r="A50" s="79" t="s">
        <v>82</v>
      </c>
      <c r="B50" s="47" t="s">
        <v>0</v>
      </c>
      <c r="C50" s="48">
        <f t="shared" ref="C50:H50" si="41">C51+C52</f>
        <v>2001.5060000000012</v>
      </c>
      <c r="D50" s="48">
        <f t="shared" si="41"/>
        <v>1387.1330000000012</v>
      </c>
      <c r="E50" s="48">
        <f t="shared" si="41"/>
        <v>0</v>
      </c>
      <c r="F50" s="48">
        <f t="shared" si="41"/>
        <v>614.37300000000005</v>
      </c>
      <c r="G50" s="48">
        <f t="shared" si="41"/>
        <v>0</v>
      </c>
      <c r="H50" s="48">
        <f t="shared" si="41"/>
        <v>0</v>
      </c>
    </row>
    <row r="51" spans="1:8" ht="17.25" customHeight="1" x14ac:dyDescent="0.2">
      <c r="A51" s="80"/>
      <c r="B51" s="49" t="s">
        <v>1</v>
      </c>
      <c r="C51" s="50">
        <f t="shared" ref="C51" si="42">D51+E51+F51+G51+H51</f>
        <v>0</v>
      </c>
      <c r="D51" s="51"/>
      <c r="E51" s="51"/>
      <c r="F51" s="51"/>
      <c r="G51" s="51"/>
      <c r="H51" s="51"/>
    </row>
    <row r="52" spans="1:8" ht="17.25" customHeight="1" x14ac:dyDescent="0.2">
      <c r="A52" s="81"/>
      <c r="B52" s="49" t="s">
        <v>2</v>
      </c>
      <c r="C52" s="50">
        <f>D52+E52+F52+G52+H52</f>
        <v>2001.5060000000012</v>
      </c>
      <c r="D52" s="55">
        <f>459.1+459+101.506+261.436+6.168+18.972+135+107.382+98.999+197.406+151.691+186.644+18.972+18.972+33.456+43.827+0.264+876+0.264+0.264-1788.19</f>
        <v>1387.1330000000012</v>
      </c>
      <c r="E52" s="51">
        <v>0</v>
      </c>
      <c r="F52" s="51">
        <f>300+316.37-1.997</f>
        <v>614.37300000000005</v>
      </c>
      <c r="G52" s="51"/>
      <c r="H52" s="51"/>
    </row>
    <row r="53" spans="1:8" ht="17.25" customHeight="1" x14ac:dyDescent="0.2">
      <c r="A53" s="79" t="s">
        <v>71</v>
      </c>
      <c r="B53" s="47" t="s">
        <v>0</v>
      </c>
      <c r="C53" s="48">
        <f t="shared" ref="C53:H53" si="43">C54+C55</f>
        <v>5000</v>
      </c>
      <c r="D53" s="48">
        <f t="shared" si="43"/>
        <v>5000</v>
      </c>
      <c r="E53" s="48">
        <f t="shared" si="43"/>
        <v>0</v>
      </c>
      <c r="F53" s="48">
        <f t="shared" si="43"/>
        <v>0</v>
      </c>
      <c r="G53" s="48">
        <f t="shared" si="43"/>
        <v>0</v>
      </c>
      <c r="H53" s="48">
        <f t="shared" si="43"/>
        <v>0</v>
      </c>
    </row>
    <row r="54" spans="1:8" ht="17.25" customHeight="1" x14ac:dyDescent="0.2">
      <c r="A54" s="80"/>
      <c r="B54" s="49" t="s">
        <v>1</v>
      </c>
      <c r="C54" s="50">
        <f t="shared" ref="C54" si="44">D54+E54+F54+G54+H54</f>
        <v>0</v>
      </c>
      <c r="D54" s="51"/>
      <c r="E54" s="51"/>
      <c r="F54" s="51"/>
      <c r="G54" s="51"/>
      <c r="H54" s="51"/>
    </row>
    <row r="55" spans="1:8" ht="17.25" customHeight="1" x14ac:dyDescent="0.2">
      <c r="A55" s="81"/>
      <c r="B55" s="49" t="s">
        <v>2</v>
      </c>
      <c r="C55" s="50">
        <f>D55+E55+F55+G55+H55</f>
        <v>5000</v>
      </c>
      <c r="D55" s="55">
        <f>2050+2950</f>
        <v>5000</v>
      </c>
      <c r="E55" s="51">
        <v>0</v>
      </c>
      <c r="F55" s="51">
        <v>0</v>
      </c>
      <c r="G55" s="51"/>
      <c r="H55" s="51"/>
    </row>
    <row r="56" spans="1:8" ht="17.25" customHeight="1" x14ac:dyDescent="0.2">
      <c r="A56" s="74" t="s">
        <v>64</v>
      </c>
      <c r="B56" s="47" t="s">
        <v>0</v>
      </c>
      <c r="C56" s="48">
        <f t="shared" ref="C56:H56" si="45">C57+C58</f>
        <v>14182.426000000003</v>
      </c>
      <c r="D56" s="48">
        <f t="shared" si="45"/>
        <v>8170.7530000000015</v>
      </c>
      <c r="E56" s="48">
        <f t="shared" si="45"/>
        <v>3593.6700000000005</v>
      </c>
      <c r="F56" s="48">
        <f t="shared" si="45"/>
        <v>2418.0030000000002</v>
      </c>
      <c r="G56" s="48">
        <f t="shared" si="45"/>
        <v>0</v>
      </c>
      <c r="H56" s="48">
        <f t="shared" si="45"/>
        <v>0</v>
      </c>
    </row>
    <row r="57" spans="1:8" ht="17.25" customHeight="1" x14ac:dyDescent="0.2">
      <c r="A57" s="75"/>
      <c r="B57" s="56" t="s">
        <v>1</v>
      </c>
      <c r="C57" s="57">
        <f>C42+C45+C48</f>
        <v>0</v>
      </c>
      <c r="D57" s="57">
        <f t="shared" ref="D57:H57" si="46">D42+D45+D48</f>
        <v>0</v>
      </c>
      <c r="E57" s="48">
        <f t="shared" si="46"/>
        <v>0</v>
      </c>
      <c r="F57" s="57">
        <f t="shared" si="46"/>
        <v>0</v>
      </c>
      <c r="G57" s="57">
        <f t="shared" si="46"/>
        <v>0</v>
      </c>
      <c r="H57" s="57">
        <f t="shared" si="46"/>
        <v>0</v>
      </c>
    </row>
    <row r="58" spans="1:8" ht="17.25" customHeight="1" x14ac:dyDescent="0.2">
      <c r="A58" s="75"/>
      <c r="B58" s="56" t="s">
        <v>2</v>
      </c>
      <c r="C58" s="57">
        <f>C38+C41+C44+C47+C50+C53</f>
        <v>14182.426000000003</v>
      </c>
      <c r="D58" s="57">
        <f t="shared" ref="D58:H58" si="47">D38+D41+D44+D47+D50+D53</f>
        <v>8170.7530000000015</v>
      </c>
      <c r="E58" s="48">
        <f t="shared" si="47"/>
        <v>3593.6700000000005</v>
      </c>
      <c r="F58" s="57">
        <f t="shared" si="47"/>
        <v>2418.0030000000002</v>
      </c>
      <c r="G58" s="57">
        <f t="shared" si="47"/>
        <v>0</v>
      </c>
      <c r="H58" s="57">
        <f t="shared" si="47"/>
        <v>0</v>
      </c>
    </row>
    <row r="59" spans="1:8" ht="28.5" customHeight="1" x14ac:dyDescent="0.2">
      <c r="A59" s="84" t="s">
        <v>86</v>
      </c>
      <c r="B59" s="85"/>
      <c r="C59" s="85"/>
      <c r="D59" s="85"/>
      <c r="E59" s="85"/>
      <c r="F59" s="85"/>
      <c r="G59" s="85"/>
      <c r="H59" s="86"/>
    </row>
    <row r="60" spans="1:8" ht="16.5" customHeight="1" x14ac:dyDescent="0.2">
      <c r="A60" s="79" t="s">
        <v>83</v>
      </c>
      <c r="B60" s="27" t="s">
        <v>0</v>
      </c>
      <c r="C60" s="30">
        <f t="shared" ref="C60" si="48">C61+C62</f>
        <v>22157.722000000002</v>
      </c>
      <c r="D60" s="30">
        <f t="shared" ref="D60" si="49">D61+D62</f>
        <v>0</v>
      </c>
      <c r="E60" s="30">
        <f t="shared" ref="E60" si="50">E61+E62</f>
        <v>0</v>
      </c>
      <c r="F60" s="30">
        <f t="shared" ref="F60" si="51">F61+F62</f>
        <v>22157.722000000002</v>
      </c>
      <c r="G60" s="30">
        <f t="shared" ref="G60" si="52">G61+G62</f>
        <v>0</v>
      </c>
      <c r="H60" s="30">
        <f t="shared" ref="H60" si="53">H61+H62</f>
        <v>0</v>
      </c>
    </row>
    <row r="61" spans="1:8" ht="16.5" customHeight="1" x14ac:dyDescent="0.2">
      <c r="A61" s="80"/>
      <c r="B61" s="28" t="s">
        <v>1</v>
      </c>
      <c r="C61" s="33">
        <f t="shared" ref="C61:C62" si="54">D61+E61+F61+G61+H61</f>
        <v>0</v>
      </c>
      <c r="D61" s="42"/>
      <c r="E61" s="42"/>
      <c r="F61" s="42"/>
      <c r="G61" s="42"/>
      <c r="H61" s="42"/>
    </row>
    <row r="62" spans="1:8" ht="16.5" customHeight="1" x14ac:dyDescent="0.2">
      <c r="A62" s="80"/>
      <c r="B62" s="28" t="s">
        <v>2</v>
      </c>
      <c r="C62" s="33">
        <f t="shared" si="54"/>
        <v>22157.722000000002</v>
      </c>
      <c r="D62" s="42"/>
      <c r="E62" s="42"/>
      <c r="F62" s="42">
        <v>22157.722000000002</v>
      </c>
      <c r="G62" s="42"/>
      <c r="H62" s="42"/>
    </row>
    <row r="63" spans="1:8" ht="16.5" customHeight="1" x14ac:dyDescent="0.2">
      <c r="A63" s="79" t="s">
        <v>84</v>
      </c>
      <c r="B63" s="27" t="s">
        <v>0</v>
      </c>
      <c r="C63" s="30">
        <f t="shared" ref="C63" si="55">C64+C65</f>
        <v>24670.43</v>
      </c>
      <c r="D63" s="30">
        <f t="shared" ref="D63" si="56">D64+D65</f>
        <v>0</v>
      </c>
      <c r="E63" s="30">
        <f t="shared" ref="E63" si="57">E64+E65</f>
        <v>0</v>
      </c>
      <c r="F63" s="30">
        <f t="shared" ref="F63" si="58">F64+F65</f>
        <v>24670.43</v>
      </c>
      <c r="G63" s="30">
        <f t="shared" ref="G63" si="59">G64+G65</f>
        <v>0</v>
      </c>
      <c r="H63" s="30">
        <f t="shared" ref="H63" si="60">H64+H65</f>
        <v>0</v>
      </c>
    </row>
    <row r="64" spans="1:8" ht="16.5" customHeight="1" x14ac:dyDescent="0.2">
      <c r="A64" s="80"/>
      <c r="B64" s="28" t="s">
        <v>1</v>
      </c>
      <c r="C64" s="33">
        <f t="shared" ref="C64:C65" si="61">D64+E64+F64+G64+H64</f>
        <v>0</v>
      </c>
      <c r="D64" s="42"/>
      <c r="E64" s="42"/>
      <c r="F64" s="42"/>
      <c r="G64" s="42"/>
      <c r="H64" s="42"/>
    </row>
    <row r="65" spans="1:11" ht="16.5" customHeight="1" x14ac:dyDescent="0.2">
      <c r="A65" s="80"/>
      <c r="B65" s="28" t="s">
        <v>2</v>
      </c>
      <c r="C65" s="33">
        <f t="shared" si="61"/>
        <v>24670.43</v>
      </c>
      <c r="D65" s="42"/>
      <c r="E65" s="42"/>
      <c r="F65" s="42">
        <v>24670.43</v>
      </c>
      <c r="G65" s="42"/>
      <c r="H65" s="42"/>
    </row>
    <row r="66" spans="1:11" ht="16.5" customHeight="1" x14ac:dyDescent="0.2">
      <c r="A66" s="76" t="s">
        <v>64</v>
      </c>
      <c r="B66" s="27" t="s">
        <v>0</v>
      </c>
      <c r="C66" s="30">
        <f t="shared" ref="C66" si="62">C67+C68</f>
        <v>46828.152000000002</v>
      </c>
      <c r="D66" s="30">
        <f t="shared" ref="D66" si="63">D67+D68</f>
        <v>0</v>
      </c>
      <c r="E66" s="30">
        <f t="shared" ref="E66" si="64">E67+E68</f>
        <v>0</v>
      </c>
      <c r="F66" s="30">
        <f>F68</f>
        <v>46828.152000000002</v>
      </c>
      <c r="G66" s="30">
        <f t="shared" ref="G66" si="65">G67+G68</f>
        <v>0</v>
      </c>
      <c r="H66" s="30">
        <f t="shared" ref="H66" si="66">H67+H68</f>
        <v>0</v>
      </c>
    </row>
    <row r="67" spans="1:11" ht="16.5" customHeight="1" x14ac:dyDescent="0.2">
      <c r="A67" s="77"/>
      <c r="B67" s="28" t="s">
        <v>1</v>
      </c>
      <c r="C67" s="33">
        <f t="shared" ref="C67:C68" si="67">D67+E67+F67+G67+H67</f>
        <v>0</v>
      </c>
      <c r="D67" s="42"/>
      <c r="E67" s="42"/>
      <c r="F67" s="42"/>
      <c r="G67" s="42"/>
      <c r="H67" s="42"/>
    </row>
    <row r="68" spans="1:11" ht="16.5" customHeight="1" x14ac:dyDescent="0.2">
      <c r="A68" s="78"/>
      <c r="B68" s="28" t="s">
        <v>2</v>
      </c>
      <c r="C68" s="33">
        <f t="shared" si="67"/>
        <v>46828.152000000002</v>
      </c>
      <c r="D68" s="42"/>
      <c r="E68" s="42"/>
      <c r="F68" s="42">
        <f>F62+F65</f>
        <v>46828.152000000002</v>
      </c>
      <c r="G68" s="42"/>
      <c r="H68" s="42"/>
    </row>
    <row r="69" spans="1:11" ht="21" customHeight="1" x14ac:dyDescent="0.2">
      <c r="A69" s="87" t="s">
        <v>89</v>
      </c>
      <c r="B69" s="88"/>
      <c r="C69" s="88"/>
      <c r="D69" s="88"/>
      <c r="E69" s="88"/>
      <c r="F69" s="88"/>
      <c r="G69" s="88"/>
      <c r="H69" s="89"/>
    </row>
    <row r="70" spans="1:11" ht="16.5" customHeight="1" x14ac:dyDescent="0.2">
      <c r="A70" s="79" t="s">
        <v>90</v>
      </c>
      <c r="B70" s="27" t="s">
        <v>0</v>
      </c>
      <c r="C70" s="30">
        <f t="shared" ref="C70:H70" si="68">C71+C72</f>
        <v>220.19</v>
      </c>
      <c r="D70" s="30">
        <f t="shared" si="68"/>
        <v>0</v>
      </c>
      <c r="E70" s="30">
        <f t="shared" si="68"/>
        <v>100</v>
      </c>
      <c r="F70" s="30">
        <f t="shared" si="68"/>
        <v>120.19</v>
      </c>
      <c r="G70" s="30">
        <f t="shared" si="68"/>
        <v>0</v>
      </c>
      <c r="H70" s="30">
        <f t="shared" si="68"/>
        <v>0</v>
      </c>
      <c r="K70" s="67"/>
    </row>
    <row r="71" spans="1:11" ht="16.5" customHeight="1" x14ac:dyDescent="0.2">
      <c r="A71" s="80"/>
      <c r="B71" s="28" t="s">
        <v>1</v>
      </c>
      <c r="C71" s="33">
        <f t="shared" ref="C71:C72" si="69">D71+E71+F71+G71+H71</f>
        <v>0</v>
      </c>
      <c r="D71" s="42">
        <v>0</v>
      </c>
      <c r="E71" s="42"/>
      <c r="F71" s="42"/>
      <c r="G71" s="42"/>
      <c r="H71" s="42"/>
    </row>
    <row r="72" spans="1:11" ht="16.5" customHeight="1" x14ac:dyDescent="0.2">
      <c r="A72" s="80"/>
      <c r="B72" s="28" t="s">
        <v>2</v>
      </c>
      <c r="C72" s="33">
        <f t="shared" si="69"/>
        <v>220.19</v>
      </c>
      <c r="D72" s="42">
        <v>0</v>
      </c>
      <c r="E72" s="42">
        <v>100</v>
      </c>
      <c r="F72" s="42">
        <v>120.19</v>
      </c>
      <c r="G72" s="42"/>
      <c r="H72" s="42"/>
    </row>
    <row r="73" spans="1:11" ht="16.5" customHeight="1" x14ac:dyDescent="0.2">
      <c r="A73" s="79" t="s">
        <v>91</v>
      </c>
      <c r="B73" s="27" t="s">
        <v>0</v>
      </c>
      <c r="C73" s="30">
        <f t="shared" ref="C73:H73" si="70">C74+C75</f>
        <v>8.5</v>
      </c>
      <c r="D73" s="30">
        <f t="shared" si="70"/>
        <v>0</v>
      </c>
      <c r="E73" s="30">
        <f t="shared" si="70"/>
        <v>8.5</v>
      </c>
      <c r="F73" s="30">
        <f t="shared" si="70"/>
        <v>0</v>
      </c>
      <c r="G73" s="30">
        <f t="shared" si="70"/>
        <v>0</v>
      </c>
      <c r="H73" s="30">
        <f t="shared" si="70"/>
        <v>0</v>
      </c>
    </row>
    <row r="74" spans="1:11" ht="16.5" customHeight="1" x14ac:dyDescent="0.2">
      <c r="A74" s="80"/>
      <c r="B74" s="28" t="s">
        <v>1</v>
      </c>
      <c r="C74" s="33">
        <f t="shared" ref="C74:C75" si="71">D74+E74+F74+G74+H74</f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</row>
    <row r="75" spans="1:11" ht="16.5" customHeight="1" x14ac:dyDescent="0.2">
      <c r="A75" s="80"/>
      <c r="B75" s="28" t="s">
        <v>2</v>
      </c>
      <c r="C75" s="33">
        <f t="shared" si="71"/>
        <v>8.5</v>
      </c>
      <c r="D75" s="42">
        <v>0</v>
      </c>
      <c r="E75" s="42">
        <v>8.5</v>
      </c>
      <c r="F75" s="42">
        <v>0</v>
      </c>
      <c r="G75" s="42">
        <v>0</v>
      </c>
      <c r="H75" s="42">
        <v>0</v>
      </c>
    </row>
    <row r="76" spans="1:11" ht="16.5" customHeight="1" x14ac:dyDescent="0.2">
      <c r="A76" s="104" t="s">
        <v>92</v>
      </c>
      <c r="B76" s="63" t="str">
        <f t="shared" ref="B76:B78" si="72">B73</f>
        <v>всего</v>
      </c>
      <c r="C76" s="29">
        <f t="shared" ref="C76:H78" si="73">C73</f>
        <v>8.5</v>
      </c>
      <c r="D76" s="64">
        <f t="shared" si="73"/>
        <v>0</v>
      </c>
      <c r="E76" s="64">
        <f>E78</f>
        <v>229.001</v>
      </c>
      <c r="F76" s="64">
        <f t="shared" si="73"/>
        <v>0</v>
      </c>
      <c r="G76" s="64">
        <f t="shared" si="73"/>
        <v>0</v>
      </c>
      <c r="H76" s="64">
        <f t="shared" si="73"/>
        <v>0</v>
      </c>
    </row>
    <row r="77" spans="1:11" ht="16.5" customHeight="1" x14ac:dyDescent="0.2">
      <c r="A77" s="105"/>
      <c r="B77" s="28" t="str">
        <f t="shared" si="72"/>
        <v>об</v>
      </c>
      <c r="C77" s="33">
        <f t="shared" si="73"/>
        <v>0</v>
      </c>
      <c r="D77" s="42">
        <f t="shared" si="73"/>
        <v>0</v>
      </c>
      <c r="E77" s="42">
        <f t="shared" si="73"/>
        <v>0</v>
      </c>
      <c r="F77" s="42">
        <f t="shared" si="73"/>
        <v>0</v>
      </c>
      <c r="G77" s="42">
        <f t="shared" si="73"/>
        <v>0</v>
      </c>
      <c r="H77" s="42">
        <f t="shared" si="73"/>
        <v>0</v>
      </c>
    </row>
    <row r="78" spans="1:11" ht="16.5" customHeight="1" x14ac:dyDescent="0.2">
      <c r="A78" s="106"/>
      <c r="B78" s="28" t="str">
        <f t="shared" si="72"/>
        <v>мб</v>
      </c>
      <c r="C78" s="33">
        <f t="shared" si="73"/>
        <v>8.5</v>
      </c>
      <c r="D78" s="42">
        <f t="shared" si="73"/>
        <v>0</v>
      </c>
      <c r="E78" s="42">
        <v>229.001</v>
      </c>
      <c r="F78" s="42">
        <f t="shared" si="73"/>
        <v>0</v>
      </c>
      <c r="G78" s="42">
        <f t="shared" si="73"/>
        <v>0</v>
      </c>
      <c r="H78" s="42">
        <f t="shared" si="73"/>
        <v>0</v>
      </c>
    </row>
    <row r="79" spans="1:11" ht="16.5" customHeight="1" x14ac:dyDescent="0.2">
      <c r="A79" s="76" t="s">
        <v>64</v>
      </c>
      <c r="B79" s="27" t="s">
        <v>0</v>
      </c>
      <c r="C79" s="30">
        <f t="shared" ref="C79:H79" si="74">C80+C81</f>
        <v>457.69099999999997</v>
      </c>
      <c r="D79" s="30">
        <f t="shared" si="74"/>
        <v>0</v>
      </c>
      <c r="E79" s="30">
        <f t="shared" si="74"/>
        <v>337.50099999999998</v>
      </c>
      <c r="F79" s="30">
        <f t="shared" si="74"/>
        <v>120.19</v>
      </c>
      <c r="G79" s="30">
        <f t="shared" si="74"/>
        <v>0</v>
      </c>
      <c r="H79" s="30">
        <f t="shared" si="74"/>
        <v>0</v>
      </c>
    </row>
    <row r="80" spans="1:11" ht="16.5" customHeight="1" x14ac:dyDescent="0.2">
      <c r="A80" s="77"/>
      <c r="B80" s="28" t="s">
        <v>1</v>
      </c>
      <c r="C80" s="33">
        <f t="shared" ref="C80:C81" si="75">D80+E80+F80+G80+H80</f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</row>
    <row r="81" spans="1:11" ht="16.5" customHeight="1" x14ac:dyDescent="0.2">
      <c r="A81" s="78"/>
      <c r="B81" s="28" t="s">
        <v>2</v>
      </c>
      <c r="C81" s="33">
        <f t="shared" si="75"/>
        <v>457.69099999999997</v>
      </c>
      <c r="D81" s="42">
        <v>0</v>
      </c>
      <c r="E81" s="42">
        <f>E72+E75+E78</f>
        <v>337.50099999999998</v>
      </c>
      <c r="F81" s="42">
        <f>F72+F75+F78</f>
        <v>120.19</v>
      </c>
      <c r="G81" s="42"/>
      <c r="H81" s="42"/>
    </row>
    <row r="82" spans="1:11" ht="41.25" customHeight="1" x14ac:dyDescent="0.2">
      <c r="A82" s="84" t="s">
        <v>66</v>
      </c>
      <c r="B82" s="85"/>
      <c r="C82" s="85"/>
      <c r="D82" s="85"/>
      <c r="E82" s="85"/>
      <c r="F82" s="85"/>
      <c r="G82" s="85"/>
      <c r="H82" s="86"/>
    </row>
    <row r="83" spans="1:11" ht="18.75" customHeight="1" x14ac:dyDescent="0.2">
      <c r="A83" s="82" t="s">
        <v>85</v>
      </c>
      <c r="B83" s="27" t="s">
        <v>0</v>
      </c>
      <c r="C83" s="30">
        <f>C84+C85</f>
        <v>1784.7470000000001</v>
      </c>
      <c r="D83" s="30">
        <f t="shared" ref="D83" si="76">D84+D85</f>
        <v>591.13599999999997</v>
      </c>
      <c r="E83" s="30">
        <f t="shared" ref="E83" si="77">E84+E85</f>
        <v>684.18100000000004</v>
      </c>
      <c r="F83" s="30">
        <f t="shared" ref="F83" si="78">F84+F85</f>
        <v>509.43</v>
      </c>
      <c r="G83" s="30">
        <f t="shared" ref="G83" si="79">G84+G85</f>
        <v>0</v>
      </c>
      <c r="H83" s="30">
        <f t="shared" ref="H83" si="80">H84+H85</f>
        <v>0</v>
      </c>
      <c r="K83" s="67"/>
    </row>
    <row r="84" spans="1:11" ht="18.75" customHeight="1" x14ac:dyDescent="0.2">
      <c r="A84" s="83"/>
      <c r="B84" s="28" t="s">
        <v>1</v>
      </c>
      <c r="C84" s="33">
        <f t="shared" ref="C84:D84" si="81">D84+E84+F84+G84+H84</f>
        <v>0</v>
      </c>
      <c r="D84" s="31">
        <f t="shared" si="81"/>
        <v>0</v>
      </c>
      <c r="E84" s="42">
        <v>0</v>
      </c>
      <c r="F84" s="42">
        <v>0</v>
      </c>
      <c r="G84" s="42">
        <v>0</v>
      </c>
      <c r="H84" s="42">
        <v>0</v>
      </c>
    </row>
    <row r="85" spans="1:11" ht="18.75" customHeight="1" x14ac:dyDescent="0.2">
      <c r="A85" s="83"/>
      <c r="B85" s="28" t="s">
        <v>2</v>
      </c>
      <c r="C85" s="33">
        <f>D85+E85+F85+G85+H85</f>
        <v>1784.7470000000001</v>
      </c>
      <c r="D85" s="31">
        <f>252.042+125.078+27.74+68.25+21.36+96.666</f>
        <v>591.13599999999997</v>
      </c>
      <c r="E85" s="42">
        <v>684.18100000000004</v>
      </c>
      <c r="F85" s="42">
        <f>457.43+52</f>
        <v>509.43</v>
      </c>
      <c r="G85" s="42">
        <v>0</v>
      </c>
      <c r="H85" s="42">
        <v>0</v>
      </c>
    </row>
    <row r="86" spans="1:11" ht="18.75" customHeight="1" x14ac:dyDescent="0.2">
      <c r="A86" s="76" t="s">
        <v>64</v>
      </c>
      <c r="B86" s="27" t="s">
        <v>0</v>
      </c>
      <c r="C86" s="30">
        <f t="shared" ref="C86" si="82">C87+C88</f>
        <v>1784.7470000000001</v>
      </c>
      <c r="D86" s="30">
        <f t="shared" ref="D86" si="83">D87+D88</f>
        <v>591.13599999999997</v>
      </c>
      <c r="E86" s="30">
        <f t="shared" ref="E86" si="84">E87+E88</f>
        <v>684.18100000000004</v>
      </c>
      <c r="F86" s="30">
        <f t="shared" ref="F86" si="85">F87+F88</f>
        <v>509.43</v>
      </c>
      <c r="G86" s="30">
        <f t="shared" ref="G86" si="86">G87+G88</f>
        <v>0</v>
      </c>
      <c r="H86" s="30">
        <f t="shared" ref="H86" si="87">H87+H88</f>
        <v>0</v>
      </c>
      <c r="K86" s="67"/>
    </row>
    <row r="87" spans="1:11" ht="18.75" customHeight="1" x14ac:dyDescent="0.2">
      <c r="A87" s="77"/>
      <c r="B87" s="28" t="s">
        <v>1</v>
      </c>
      <c r="C87" s="33">
        <f t="shared" ref="C87" si="88">D87+E87+F87+G87+H87</f>
        <v>0</v>
      </c>
      <c r="D87" s="42">
        <f>D84</f>
        <v>0</v>
      </c>
      <c r="E87" s="42">
        <f t="shared" ref="E87:H87" si="89">E84</f>
        <v>0</v>
      </c>
      <c r="F87" s="42">
        <f t="shared" si="89"/>
        <v>0</v>
      </c>
      <c r="G87" s="42">
        <f t="shared" si="89"/>
        <v>0</v>
      </c>
      <c r="H87" s="42">
        <f t="shared" si="89"/>
        <v>0</v>
      </c>
    </row>
    <row r="88" spans="1:11" ht="18.75" customHeight="1" x14ac:dyDescent="0.2">
      <c r="A88" s="78"/>
      <c r="B88" s="28" t="s">
        <v>2</v>
      </c>
      <c r="C88" s="33">
        <f>C85</f>
        <v>1784.7470000000001</v>
      </c>
      <c r="D88" s="42">
        <f>D85</f>
        <v>591.13599999999997</v>
      </c>
      <c r="E88" s="42">
        <f t="shared" ref="E88:H88" si="90">E85</f>
        <v>684.18100000000004</v>
      </c>
      <c r="F88" s="42">
        <f t="shared" si="90"/>
        <v>509.43</v>
      </c>
      <c r="G88" s="42">
        <f t="shared" si="90"/>
        <v>0</v>
      </c>
      <c r="H88" s="42">
        <f t="shared" si="90"/>
        <v>0</v>
      </c>
    </row>
    <row r="89" spans="1:11" ht="22.5" customHeight="1" x14ac:dyDescent="0.25">
      <c r="A89" s="71" t="s">
        <v>63</v>
      </c>
      <c r="B89" s="36" t="s">
        <v>0</v>
      </c>
      <c r="C89" s="58">
        <f>C90+C91</f>
        <v>108727.11900000001</v>
      </c>
      <c r="D89" s="58">
        <f t="shared" ref="D89:H89" si="91">D90+D91</f>
        <v>26391.24</v>
      </c>
      <c r="E89" s="58">
        <f t="shared" si="91"/>
        <v>21190.54</v>
      </c>
      <c r="F89" s="59">
        <f t="shared" si="91"/>
        <v>61145.339000000007</v>
      </c>
      <c r="G89" s="59">
        <f t="shared" si="91"/>
        <v>0</v>
      </c>
      <c r="H89" s="59">
        <f t="shared" si="91"/>
        <v>0</v>
      </c>
    </row>
    <row r="90" spans="1:11" ht="22.5" customHeight="1" x14ac:dyDescent="0.25">
      <c r="A90" s="71"/>
      <c r="B90" s="36" t="s">
        <v>1</v>
      </c>
      <c r="C90" s="60">
        <f t="shared" ref="C90:H90" si="92">C35+C57+C87+C80</f>
        <v>0</v>
      </c>
      <c r="D90" s="60">
        <f t="shared" si="92"/>
        <v>0</v>
      </c>
      <c r="E90" s="60">
        <f t="shared" si="92"/>
        <v>0</v>
      </c>
      <c r="F90" s="60">
        <f t="shared" si="92"/>
        <v>0</v>
      </c>
      <c r="G90" s="60">
        <f t="shared" si="92"/>
        <v>0</v>
      </c>
      <c r="H90" s="60">
        <f t="shared" si="92"/>
        <v>0</v>
      </c>
    </row>
    <row r="91" spans="1:11" ht="22.5" customHeight="1" x14ac:dyDescent="0.25">
      <c r="A91" s="71"/>
      <c r="B91" s="36" t="s">
        <v>2</v>
      </c>
      <c r="C91" s="61">
        <f t="shared" ref="C91:H91" si="93">C36+C58+C68+C88+C81</f>
        <v>108727.11900000001</v>
      </c>
      <c r="D91" s="61">
        <f t="shared" si="93"/>
        <v>26391.24</v>
      </c>
      <c r="E91" s="61">
        <f t="shared" si="93"/>
        <v>21190.54</v>
      </c>
      <c r="F91" s="61">
        <f>F36+F58+F68+F88+F81</f>
        <v>61145.339000000007</v>
      </c>
      <c r="G91" s="61">
        <f t="shared" si="93"/>
        <v>0</v>
      </c>
      <c r="H91" s="61">
        <f t="shared" si="93"/>
        <v>0</v>
      </c>
    </row>
    <row r="92" spans="1:11" x14ac:dyDescent="0.2">
      <c r="A92" s="15"/>
      <c r="B92" s="16"/>
      <c r="C92" s="16"/>
      <c r="D92" s="25"/>
      <c r="E92" s="25"/>
      <c r="F92" s="25"/>
      <c r="G92" s="25"/>
      <c r="H92" s="25"/>
    </row>
    <row r="93" spans="1:11" x14ac:dyDescent="0.2">
      <c r="A93" s="15"/>
      <c r="B93" s="16"/>
      <c r="C93" s="16"/>
      <c r="D93" s="25"/>
      <c r="E93" s="25"/>
      <c r="F93" s="25"/>
      <c r="G93" s="25"/>
      <c r="H93" s="25"/>
    </row>
    <row r="94" spans="1:11" ht="16.899999999999999" customHeight="1" x14ac:dyDescent="0.2">
      <c r="A94" s="15"/>
      <c r="B94" s="16"/>
      <c r="C94" s="16"/>
      <c r="D94" s="25"/>
      <c r="E94" s="25"/>
      <c r="F94" s="25"/>
      <c r="G94" s="25"/>
      <c r="H94" s="25"/>
    </row>
    <row r="95" spans="1:11" ht="19.899999999999999" customHeight="1" x14ac:dyDescent="0.2">
      <c r="A95" s="15"/>
      <c r="B95" s="16"/>
      <c r="C95" s="16"/>
      <c r="D95" s="25"/>
      <c r="E95" s="25"/>
      <c r="F95" s="25"/>
      <c r="G95" s="25"/>
      <c r="H95" s="25"/>
    </row>
    <row r="96" spans="1:11" ht="19.899999999999999" customHeight="1" x14ac:dyDescent="0.2">
      <c r="A96" s="15"/>
      <c r="B96" s="16"/>
      <c r="C96" s="16"/>
      <c r="D96" s="25"/>
      <c r="E96" s="25"/>
      <c r="F96" s="25"/>
      <c r="G96" s="25"/>
      <c r="H96" s="25"/>
    </row>
    <row r="97" spans="1:8" ht="19.899999999999999" customHeight="1" x14ac:dyDescent="0.2">
      <c r="A97" s="15"/>
      <c r="B97" s="16"/>
      <c r="C97" s="16"/>
      <c r="D97" s="25"/>
      <c r="E97" s="25"/>
      <c r="F97" s="25"/>
      <c r="G97" s="25"/>
      <c r="H97" s="25"/>
    </row>
    <row r="98" spans="1:8" ht="19.899999999999999" customHeight="1" x14ac:dyDescent="0.2">
      <c r="A98" s="15"/>
      <c r="B98" s="16"/>
      <c r="C98" s="16"/>
      <c r="D98" s="25"/>
      <c r="E98" s="25"/>
      <c r="F98" s="25"/>
      <c r="G98" s="25"/>
      <c r="H98" s="25"/>
    </row>
    <row r="99" spans="1:8" ht="19.899999999999999" customHeight="1" x14ac:dyDescent="0.2">
      <c r="A99" s="15"/>
      <c r="B99" s="16"/>
      <c r="C99" s="16"/>
      <c r="D99" s="25"/>
      <c r="E99" s="25"/>
      <c r="F99" s="25"/>
      <c r="G99" s="25"/>
      <c r="H99" s="25"/>
    </row>
    <row r="100" spans="1:8" ht="19.899999999999999" customHeight="1" x14ac:dyDescent="0.2">
      <c r="A100" s="15"/>
      <c r="B100" s="16"/>
      <c r="C100" s="16"/>
      <c r="D100" s="25"/>
      <c r="E100" s="25"/>
      <c r="F100" s="25"/>
      <c r="G100" s="25"/>
      <c r="H100" s="25"/>
    </row>
    <row r="101" spans="1:8" ht="19.899999999999999" customHeight="1" x14ac:dyDescent="0.2">
      <c r="A101" s="15"/>
      <c r="B101" s="16"/>
      <c r="C101" s="16"/>
      <c r="D101" s="25"/>
      <c r="E101" s="25"/>
      <c r="F101" s="25"/>
      <c r="G101" s="25"/>
      <c r="H101" s="25"/>
    </row>
    <row r="102" spans="1:8" ht="19.899999999999999" customHeight="1" x14ac:dyDescent="0.2">
      <c r="A102" s="15"/>
      <c r="B102" s="16"/>
      <c r="C102" s="16"/>
      <c r="D102" s="25"/>
      <c r="E102" s="25"/>
      <c r="F102" s="25"/>
      <c r="G102" s="25"/>
      <c r="H102" s="25"/>
    </row>
    <row r="103" spans="1:8" ht="24" customHeight="1" x14ac:dyDescent="0.2">
      <c r="A103" s="15"/>
      <c r="B103" s="16"/>
      <c r="C103" s="16"/>
      <c r="D103" s="25"/>
      <c r="E103" s="25"/>
      <c r="F103" s="25"/>
      <c r="G103" s="25"/>
      <c r="H103" s="25"/>
    </row>
    <row r="104" spans="1:8" ht="24" customHeight="1" x14ac:dyDescent="0.2">
      <c r="A104" s="15"/>
      <c r="B104" s="16"/>
      <c r="C104" s="16"/>
      <c r="D104" s="25"/>
      <c r="E104" s="25"/>
      <c r="F104" s="25"/>
      <c r="G104" s="25"/>
      <c r="H104" s="25"/>
    </row>
    <row r="105" spans="1:8" ht="24" customHeight="1" x14ac:dyDescent="0.2">
      <c r="A105" s="15"/>
      <c r="B105" s="16"/>
      <c r="C105" s="16"/>
      <c r="D105" s="25"/>
      <c r="E105" s="25"/>
      <c r="F105" s="25"/>
      <c r="G105" s="25"/>
      <c r="H105" s="25"/>
    </row>
    <row r="106" spans="1:8" ht="24" customHeight="1" x14ac:dyDescent="0.2">
      <c r="A106" s="15"/>
      <c r="B106" s="16"/>
      <c r="C106" s="16"/>
      <c r="D106" s="25"/>
      <c r="E106" s="25"/>
      <c r="F106" s="25"/>
      <c r="G106" s="25"/>
      <c r="H106" s="25"/>
    </row>
    <row r="107" spans="1:8" ht="12.75" customHeight="1" x14ac:dyDescent="0.2">
      <c r="A107" s="15"/>
      <c r="B107" s="16"/>
      <c r="C107" s="16"/>
      <c r="D107" s="25"/>
      <c r="E107" s="25"/>
      <c r="F107" s="25"/>
      <c r="G107" s="25"/>
      <c r="H107" s="25"/>
    </row>
    <row r="108" spans="1:8" ht="12.75" customHeight="1" x14ac:dyDescent="0.2">
      <c r="A108" s="15"/>
      <c r="B108" s="16"/>
      <c r="C108" s="16"/>
      <c r="D108" s="25"/>
      <c r="E108" s="25"/>
      <c r="F108" s="25"/>
      <c r="G108" s="25"/>
      <c r="H108" s="25"/>
    </row>
    <row r="109" spans="1:8" ht="12.75" customHeight="1" x14ac:dyDescent="0.2">
      <c r="A109" s="15"/>
      <c r="B109" s="16"/>
      <c r="C109" s="16"/>
      <c r="D109" s="25"/>
      <c r="E109" s="25"/>
      <c r="F109" s="25"/>
      <c r="G109" s="25"/>
      <c r="H109" s="25"/>
    </row>
    <row r="110" spans="1:8" ht="12.75" customHeight="1" x14ac:dyDescent="0.2">
      <c r="A110" s="15"/>
      <c r="B110" s="16"/>
      <c r="C110" s="16"/>
      <c r="D110" s="25"/>
      <c r="E110" s="25"/>
      <c r="F110" s="25"/>
      <c r="G110" s="25"/>
      <c r="H110" s="25"/>
    </row>
    <row r="111" spans="1:8" ht="36.6" customHeight="1" x14ac:dyDescent="0.2">
      <c r="A111" s="15"/>
      <c r="B111" s="16"/>
      <c r="C111" s="16"/>
      <c r="D111" s="25"/>
      <c r="E111" s="25"/>
      <c r="F111" s="25"/>
      <c r="G111" s="25"/>
      <c r="H111" s="25"/>
    </row>
    <row r="112" spans="1:8" ht="14.25" customHeight="1" x14ac:dyDescent="0.2">
      <c r="A112" s="15"/>
      <c r="B112" s="16"/>
      <c r="C112" s="16"/>
      <c r="D112" s="25"/>
      <c r="E112" s="25"/>
      <c r="F112" s="25"/>
      <c r="G112" s="25"/>
      <c r="H112" s="25"/>
    </row>
    <row r="113" spans="1:8" ht="14.25" customHeight="1" x14ac:dyDescent="0.2">
      <c r="A113" s="15"/>
      <c r="B113" s="16"/>
      <c r="C113" s="16"/>
      <c r="D113" s="25"/>
      <c r="E113" s="25"/>
      <c r="F113" s="25"/>
      <c r="G113" s="25"/>
      <c r="H113" s="25"/>
    </row>
    <row r="114" spans="1:8" ht="14.25" customHeight="1" x14ac:dyDescent="0.2">
      <c r="A114" s="15"/>
      <c r="B114" s="16"/>
      <c r="C114" s="16"/>
      <c r="D114" s="25"/>
      <c r="E114" s="25"/>
      <c r="F114" s="25"/>
      <c r="G114" s="25"/>
      <c r="H114" s="25"/>
    </row>
    <row r="115" spans="1:8" ht="14.25" customHeight="1" x14ac:dyDescent="0.2">
      <c r="A115" s="15"/>
      <c r="B115" s="16"/>
      <c r="C115" s="16"/>
      <c r="D115" s="25"/>
      <c r="E115" s="25"/>
      <c r="F115" s="25"/>
      <c r="G115" s="25"/>
      <c r="H115" s="25"/>
    </row>
    <row r="116" spans="1:8" ht="14.25" customHeight="1" x14ac:dyDescent="0.2">
      <c r="A116" s="15"/>
      <c r="B116" s="16"/>
      <c r="C116" s="16"/>
      <c r="D116" s="25"/>
      <c r="E116" s="25"/>
      <c r="F116" s="25"/>
      <c r="G116" s="25"/>
      <c r="H116" s="25"/>
    </row>
    <row r="117" spans="1:8" ht="14.25" customHeight="1" x14ac:dyDescent="0.2">
      <c r="A117" s="15"/>
      <c r="B117" s="16"/>
      <c r="C117" s="16"/>
      <c r="D117" s="25"/>
      <c r="E117" s="25"/>
      <c r="F117" s="25"/>
      <c r="G117" s="25"/>
      <c r="H117" s="25"/>
    </row>
    <row r="118" spans="1:8" ht="14.25" customHeight="1" x14ac:dyDescent="0.2">
      <c r="A118" s="15"/>
      <c r="B118" s="16"/>
      <c r="C118" s="16"/>
      <c r="D118" s="25"/>
      <c r="E118" s="25"/>
      <c r="F118" s="25"/>
      <c r="G118" s="25"/>
      <c r="H118" s="25"/>
    </row>
    <row r="119" spans="1:8" ht="14.25" customHeight="1" x14ac:dyDescent="0.2">
      <c r="A119" s="15"/>
      <c r="B119" s="16"/>
      <c r="C119" s="16"/>
      <c r="D119" s="25"/>
      <c r="E119" s="25"/>
      <c r="F119" s="25"/>
      <c r="G119" s="25"/>
      <c r="H119" s="25"/>
    </row>
    <row r="120" spans="1:8" ht="14.25" customHeight="1" x14ac:dyDescent="0.2">
      <c r="A120" s="15"/>
      <c r="B120" s="16"/>
      <c r="C120" s="16"/>
      <c r="D120" s="25"/>
      <c r="E120" s="25"/>
      <c r="F120" s="25"/>
      <c r="G120" s="25"/>
      <c r="H120" s="25"/>
    </row>
    <row r="121" spans="1:8" ht="14.25" customHeight="1" x14ac:dyDescent="0.2">
      <c r="A121" s="15"/>
      <c r="B121" s="16"/>
      <c r="C121" s="16"/>
      <c r="D121" s="25"/>
      <c r="E121" s="25"/>
      <c r="F121" s="25"/>
      <c r="G121" s="25"/>
      <c r="H121" s="25"/>
    </row>
    <row r="122" spans="1:8" ht="14.25" customHeight="1" x14ac:dyDescent="0.2">
      <c r="A122" s="15"/>
      <c r="B122" s="16"/>
      <c r="C122" s="16"/>
      <c r="D122" s="25"/>
      <c r="E122" s="25"/>
      <c r="F122" s="25"/>
      <c r="G122" s="25"/>
      <c r="H122" s="25"/>
    </row>
    <row r="123" spans="1:8" ht="21.75" customHeight="1" x14ac:dyDescent="0.2">
      <c r="A123" s="15"/>
      <c r="B123" s="16"/>
      <c r="C123" s="16"/>
      <c r="D123" s="25"/>
      <c r="E123" s="25"/>
      <c r="F123" s="25"/>
      <c r="G123" s="25"/>
      <c r="H123" s="25"/>
    </row>
    <row r="124" spans="1:8" ht="0.75" customHeight="1" x14ac:dyDescent="0.2">
      <c r="A124" s="15"/>
      <c r="B124" s="16"/>
      <c r="C124" s="16"/>
      <c r="D124" s="25"/>
      <c r="E124" s="25"/>
      <c r="F124" s="25"/>
      <c r="G124" s="25"/>
      <c r="H124" s="25"/>
    </row>
    <row r="125" spans="1:8" ht="21.75" hidden="1" customHeight="1" x14ac:dyDescent="0.2">
      <c r="A125" s="15"/>
      <c r="B125" s="16"/>
      <c r="C125" s="16"/>
      <c r="D125" s="25"/>
      <c r="E125" s="25"/>
      <c r="F125" s="25"/>
      <c r="G125" s="25"/>
      <c r="H125" s="25"/>
    </row>
    <row r="126" spans="1:8" ht="29.25" customHeight="1" x14ac:dyDescent="0.2">
      <c r="A126" s="15"/>
      <c r="B126" s="16"/>
      <c r="C126" s="16"/>
      <c r="D126" s="25"/>
      <c r="E126" s="25"/>
      <c r="F126" s="25"/>
      <c r="G126" s="25"/>
      <c r="H126" s="25"/>
    </row>
    <row r="127" spans="1:8" ht="14.25" customHeight="1" x14ac:dyDescent="0.2">
      <c r="A127" s="15"/>
      <c r="B127" s="16"/>
      <c r="C127" s="16"/>
      <c r="D127" s="25"/>
      <c r="E127" s="25"/>
      <c r="F127" s="25"/>
      <c r="G127" s="25"/>
      <c r="H127" s="25"/>
    </row>
    <row r="128" spans="1:8" ht="14.25" customHeight="1" x14ac:dyDescent="0.2">
      <c r="A128" s="15"/>
      <c r="B128" s="16"/>
      <c r="C128" s="16"/>
      <c r="D128" s="25"/>
      <c r="E128" s="25"/>
      <c r="F128" s="25"/>
      <c r="G128" s="25"/>
      <c r="H128" s="25"/>
    </row>
    <row r="129" spans="1:8" ht="14.25" customHeight="1" x14ac:dyDescent="0.2">
      <c r="A129" s="15"/>
      <c r="B129" s="16"/>
      <c r="C129" s="16"/>
      <c r="D129" s="25"/>
      <c r="E129" s="25"/>
      <c r="F129" s="25"/>
      <c r="G129" s="25"/>
      <c r="H129" s="25"/>
    </row>
    <row r="130" spans="1:8" ht="14.25" customHeight="1" x14ac:dyDescent="0.2">
      <c r="A130" s="15"/>
      <c r="B130" s="16"/>
      <c r="C130" s="16"/>
      <c r="D130" s="25"/>
      <c r="E130" s="25"/>
      <c r="F130" s="25"/>
      <c r="G130" s="25"/>
      <c r="H130" s="25"/>
    </row>
    <row r="131" spans="1:8" ht="14.25" customHeight="1" x14ac:dyDescent="0.2">
      <c r="A131" s="15"/>
      <c r="B131" s="16"/>
      <c r="C131" s="16"/>
      <c r="D131" s="25"/>
      <c r="E131" s="25"/>
      <c r="F131" s="25"/>
      <c r="G131" s="25"/>
      <c r="H131" s="25"/>
    </row>
    <row r="132" spans="1:8" ht="14.25" customHeight="1" x14ac:dyDescent="0.2">
      <c r="A132" s="15"/>
      <c r="B132" s="16"/>
      <c r="C132" s="16"/>
      <c r="D132" s="25"/>
      <c r="E132" s="25"/>
      <c r="F132" s="25"/>
      <c r="G132" s="25"/>
      <c r="H132" s="25"/>
    </row>
    <row r="133" spans="1:8" ht="14.25" customHeight="1" x14ac:dyDescent="0.2">
      <c r="A133" s="15"/>
      <c r="B133" s="16"/>
      <c r="C133" s="16"/>
      <c r="D133" s="25"/>
      <c r="E133" s="25"/>
      <c r="F133" s="25"/>
      <c r="G133" s="25"/>
      <c r="H133" s="25"/>
    </row>
    <row r="134" spans="1:8" ht="14.25" customHeight="1" x14ac:dyDescent="0.2">
      <c r="A134" s="15"/>
      <c r="B134" s="16"/>
      <c r="C134" s="16"/>
      <c r="D134" s="25"/>
      <c r="E134" s="25"/>
      <c r="F134" s="25"/>
      <c r="G134" s="25"/>
      <c r="H134" s="25"/>
    </row>
    <row r="135" spans="1:8" ht="14.25" customHeight="1" x14ac:dyDescent="0.2">
      <c r="A135" s="15"/>
      <c r="B135" s="16"/>
      <c r="C135" s="16"/>
      <c r="D135" s="25"/>
      <c r="E135" s="25"/>
      <c r="F135" s="25"/>
      <c r="G135" s="25"/>
      <c r="H135" s="25"/>
    </row>
    <row r="136" spans="1:8" ht="14.25" customHeight="1" x14ac:dyDescent="0.2">
      <c r="A136" s="15"/>
      <c r="B136" s="16"/>
      <c r="C136" s="16"/>
      <c r="D136" s="25"/>
      <c r="E136" s="25"/>
      <c r="F136" s="25"/>
      <c r="G136" s="25"/>
      <c r="H136" s="25"/>
    </row>
    <row r="137" spans="1:8" ht="14.25" customHeight="1" x14ac:dyDescent="0.2">
      <c r="A137" s="15"/>
      <c r="B137" s="16"/>
      <c r="C137" s="16"/>
      <c r="D137" s="25"/>
      <c r="E137" s="25"/>
      <c r="F137" s="25"/>
      <c r="G137" s="25"/>
      <c r="H137" s="25"/>
    </row>
    <row r="138" spans="1:8" ht="14.25" customHeight="1" x14ac:dyDescent="0.2">
      <c r="A138" s="15"/>
      <c r="B138" s="16"/>
      <c r="C138" s="16"/>
      <c r="D138" s="25"/>
      <c r="E138" s="25"/>
      <c r="F138" s="25"/>
      <c r="G138" s="25"/>
      <c r="H138" s="25"/>
    </row>
    <row r="139" spans="1:8" ht="34.5" customHeight="1" x14ac:dyDescent="0.2">
      <c r="A139" s="15"/>
      <c r="B139" s="16"/>
      <c r="C139" s="16"/>
      <c r="D139" s="25"/>
      <c r="E139" s="25"/>
      <c r="F139" s="25"/>
      <c r="G139" s="25"/>
      <c r="H139" s="25"/>
    </row>
    <row r="140" spans="1:8" ht="34.5" customHeight="1" x14ac:dyDescent="0.2">
      <c r="A140" s="15"/>
      <c r="B140" s="16"/>
      <c r="C140" s="16"/>
      <c r="D140" s="25"/>
      <c r="E140" s="25"/>
      <c r="F140" s="25"/>
      <c r="G140" s="25"/>
      <c r="H140" s="25"/>
    </row>
    <row r="141" spans="1:8" ht="21.75" customHeight="1" x14ac:dyDescent="0.2">
      <c r="A141" s="15"/>
      <c r="B141" s="16"/>
      <c r="C141" s="16"/>
      <c r="D141" s="25"/>
      <c r="E141" s="25"/>
      <c r="F141" s="25"/>
      <c r="G141" s="25"/>
      <c r="H141" s="25"/>
    </row>
    <row r="142" spans="1:8" ht="20.25" customHeight="1" x14ac:dyDescent="0.2">
      <c r="A142" s="15"/>
      <c r="B142" s="16"/>
      <c r="C142" s="16"/>
      <c r="D142" s="25"/>
      <c r="E142" s="25"/>
      <c r="F142" s="25"/>
      <c r="G142" s="25"/>
      <c r="H142" s="25"/>
    </row>
    <row r="143" spans="1:8" ht="22.5" customHeight="1" x14ac:dyDescent="0.2">
      <c r="A143" s="15"/>
      <c r="B143" s="16"/>
      <c r="C143" s="16"/>
      <c r="D143" s="25"/>
      <c r="E143" s="25"/>
      <c r="F143" s="25"/>
      <c r="G143" s="25"/>
      <c r="H143" s="25"/>
    </row>
    <row r="144" spans="1:8" ht="18.75" customHeight="1" x14ac:dyDescent="0.2">
      <c r="A144" s="15"/>
      <c r="B144" s="16"/>
      <c r="C144" s="16"/>
      <c r="D144" s="25"/>
      <c r="E144" s="25"/>
      <c r="F144" s="25"/>
      <c r="G144" s="25"/>
      <c r="H144" s="25"/>
    </row>
    <row r="145" spans="1:8" x14ac:dyDescent="0.2">
      <c r="A145" s="15"/>
      <c r="B145" s="16"/>
      <c r="C145" s="16"/>
      <c r="D145" s="25"/>
      <c r="E145" s="25"/>
      <c r="F145" s="25"/>
      <c r="G145" s="25"/>
      <c r="H145" s="25"/>
    </row>
    <row r="146" spans="1:8" x14ac:dyDescent="0.2">
      <c r="A146" s="15"/>
      <c r="B146" s="16"/>
      <c r="C146" s="16"/>
      <c r="D146" s="25"/>
      <c r="E146" s="25"/>
      <c r="F146" s="25"/>
      <c r="G146" s="25"/>
      <c r="H146" s="25"/>
    </row>
    <row r="147" spans="1:8" x14ac:dyDescent="0.2">
      <c r="A147" s="15"/>
      <c r="B147" s="16"/>
      <c r="C147" s="16"/>
      <c r="D147" s="25"/>
      <c r="E147" s="25"/>
      <c r="F147" s="25"/>
      <c r="G147" s="25"/>
      <c r="H147" s="25"/>
    </row>
    <row r="148" spans="1:8" x14ac:dyDescent="0.2">
      <c r="A148" s="15"/>
      <c r="B148" s="16"/>
      <c r="C148" s="16"/>
      <c r="D148" s="25"/>
      <c r="E148" s="25"/>
      <c r="F148" s="25"/>
      <c r="G148" s="25"/>
      <c r="H148" s="25"/>
    </row>
    <row r="149" spans="1:8" x14ac:dyDescent="0.2">
      <c r="A149" s="15"/>
      <c r="B149" s="16"/>
      <c r="C149" s="16"/>
      <c r="D149" s="25"/>
      <c r="E149" s="25"/>
      <c r="F149" s="25"/>
      <c r="G149" s="25"/>
      <c r="H149" s="25"/>
    </row>
    <row r="150" spans="1:8" x14ac:dyDescent="0.2">
      <c r="A150" s="15"/>
      <c r="B150" s="16"/>
      <c r="C150" s="16"/>
      <c r="D150" s="25"/>
      <c r="E150" s="25"/>
      <c r="F150" s="25"/>
      <c r="G150" s="25"/>
      <c r="H150" s="25"/>
    </row>
    <row r="151" spans="1:8" x14ac:dyDescent="0.2">
      <c r="A151" s="15"/>
      <c r="B151" s="16"/>
      <c r="C151" s="16"/>
      <c r="D151" s="25"/>
      <c r="E151" s="25"/>
      <c r="F151" s="25"/>
      <c r="G151" s="25"/>
      <c r="H151" s="25"/>
    </row>
    <row r="152" spans="1:8" x14ac:dyDescent="0.2">
      <c r="A152" s="15"/>
      <c r="B152" s="16"/>
      <c r="C152" s="16"/>
      <c r="D152" s="25"/>
      <c r="E152" s="25"/>
      <c r="F152" s="25"/>
      <c r="G152" s="25"/>
      <c r="H152" s="25"/>
    </row>
    <row r="153" spans="1:8" x14ac:dyDescent="0.2">
      <c r="A153" s="15"/>
      <c r="B153" s="16"/>
      <c r="C153" s="16"/>
      <c r="D153" s="25"/>
      <c r="E153" s="25"/>
      <c r="F153" s="25"/>
      <c r="G153" s="25"/>
      <c r="H153" s="25"/>
    </row>
    <row r="154" spans="1:8" x14ac:dyDescent="0.2">
      <c r="A154" s="15"/>
      <c r="B154" s="16"/>
      <c r="C154" s="16"/>
      <c r="D154" s="25"/>
      <c r="E154" s="25"/>
      <c r="F154" s="25"/>
      <c r="G154" s="25"/>
      <c r="H154" s="25"/>
    </row>
    <row r="155" spans="1:8" x14ac:dyDescent="0.2">
      <c r="A155" s="15"/>
      <c r="B155" s="16"/>
      <c r="C155" s="16"/>
      <c r="D155" s="25"/>
      <c r="E155" s="25"/>
      <c r="F155" s="25"/>
      <c r="G155" s="25"/>
      <c r="H155" s="25"/>
    </row>
    <row r="156" spans="1:8" x14ac:dyDescent="0.2">
      <c r="A156" s="15"/>
      <c r="B156" s="16"/>
      <c r="C156" s="16"/>
      <c r="D156" s="25"/>
      <c r="E156" s="25"/>
      <c r="F156" s="25"/>
      <c r="G156" s="25"/>
      <c r="H156" s="25"/>
    </row>
    <row r="157" spans="1:8" x14ac:dyDescent="0.2">
      <c r="A157" s="15"/>
      <c r="B157" s="16"/>
      <c r="C157" s="16"/>
      <c r="D157" s="25"/>
      <c r="E157" s="25"/>
      <c r="F157" s="25"/>
      <c r="G157" s="25"/>
      <c r="H157" s="25"/>
    </row>
    <row r="158" spans="1:8" x14ac:dyDescent="0.2">
      <c r="A158" s="15"/>
      <c r="B158" s="16"/>
      <c r="C158" s="16"/>
      <c r="D158" s="25"/>
      <c r="E158" s="25"/>
      <c r="F158" s="25"/>
      <c r="G158" s="25"/>
      <c r="H158" s="25"/>
    </row>
    <row r="159" spans="1:8" x14ac:dyDescent="0.2">
      <c r="A159" s="15"/>
      <c r="B159" s="16"/>
      <c r="C159" s="16"/>
      <c r="D159" s="25"/>
      <c r="E159" s="25"/>
      <c r="F159" s="25"/>
      <c r="G159" s="25"/>
      <c r="H159" s="25"/>
    </row>
    <row r="160" spans="1:8" x14ac:dyDescent="0.2">
      <c r="A160" s="15"/>
      <c r="B160" s="16"/>
      <c r="C160" s="16"/>
      <c r="D160" s="25"/>
      <c r="E160" s="25"/>
      <c r="F160" s="25"/>
      <c r="G160" s="25"/>
      <c r="H160" s="25"/>
    </row>
    <row r="161" spans="1:8" x14ac:dyDescent="0.2">
      <c r="A161" s="15"/>
      <c r="B161" s="16"/>
      <c r="C161" s="16"/>
      <c r="D161" s="25"/>
      <c r="E161" s="25"/>
      <c r="F161" s="25"/>
      <c r="G161" s="25"/>
      <c r="H161" s="25"/>
    </row>
    <row r="162" spans="1:8" x14ac:dyDescent="0.2">
      <c r="A162" s="15"/>
      <c r="B162" s="16"/>
      <c r="C162" s="16"/>
      <c r="D162" s="25"/>
      <c r="E162" s="25"/>
      <c r="F162" s="25"/>
      <c r="G162" s="25"/>
      <c r="H162" s="25"/>
    </row>
    <row r="163" spans="1:8" x14ac:dyDescent="0.2">
      <c r="A163" s="15"/>
      <c r="B163" s="16"/>
      <c r="C163" s="16"/>
      <c r="D163" s="25"/>
      <c r="E163" s="25"/>
      <c r="F163" s="25"/>
      <c r="G163" s="25"/>
      <c r="H163" s="25"/>
    </row>
    <row r="164" spans="1:8" x14ac:dyDescent="0.2">
      <c r="A164" s="15"/>
      <c r="B164" s="16"/>
      <c r="C164" s="16"/>
      <c r="D164" s="25"/>
      <c r="E164" s="25"/>
      <c r="F164" s="25"/>
      <c r="G164" s="25"/>
      <c r="H164" s="25"/>
    </row>
    <row r="165" spans="1:8" x14ac:dyDescent="0.2">
      <c r="A165" s="15"/>
      <c r="B165" s="16"/>
      <c r="C165" s="16"/>
      <c r="D165" s="25"/>
      <c r="E165" s="25"/>
      <c r="F165" s="25"/>
      <c r="G165" s="25"/>
      <c r="H165" s="25"/>
    </row>
    <row r="166" spans="1:8" x14ac:dyDescent="0.2">
      <c r="A166" s="15"/>
      <c r="B166" s="16"/>
      <c r="C166" s="16"/>
      <c r="D166" s="25"/>
      <c r="E166" s="25"/>
      <c r="F166" s="25"/>
      <c r="G166" s="25"/>
      <c r="H166" s="25"/>
    </row>
    <row r="167" spans="1:8" x14ac:dyDescent="0.2">
      <c r="A167" s="15"/>
      <c r="B167" s="16"/>
      <c r="C167" s="16"/>
      <c r="D167" s="25"/>
      <c r="E167" s="25"/>
      <c r="F167" s="25"/>
      <c r="G167" s="25"/>
      <c r="H167" s="25"/>
    </row>
    <row r="168" spans="1:8" x14ac:dyDescent="0.2">
      <c r="A168" s="15"/>
      <c r="B168" s="16"/>
      <c r="C168" s="16"/>
      <c r="D168" s="25"/>
      <c r="E168" s="25"/>
      <c r="F168" s="25"/>
      <c r="G168" s="25"/>
      <c r="H168" s="25"/>
    </row>
    <row r="169" spans="1:8" x14ac:dyDescent="0.2">
      <c r="A169" s="15"/>
      <c r="B169" s="16"/>
      <c r="C169" s="16"/>
      <c r="D169" s="25"/>
      <c r="E169" s="25"/>
      <c r="F169" s="25"/>
      <c r="G169" s="25"/>
      <c r="H169" s="25"/>
    </row>
    <row r="170" spans="1:8" x14ac:dyDescent="0.2">
      <c r="A170" s="15"/>
      <c r="B170" s="16"/>
      <c r="C170" s="16"/>
      <c r="D170" s="25"/>
      <c r="E170" s="25"/>
      <c r="F170" s="25"/>
      <c r="G170" s="25"/>
      <c r="H170" s="25"/>
    </row>
    <row r="171" spans="1:8" x14ac:dyDescent="0.2">
      <c r="A171" s="15"/>
      <c r="B171" s="16"/>
      <c r="C171" s="16"/>
      <c r="D171" s="25"/>
      <c r="E171" s="25"/>
      <c r="F171" s="25"/>
      <c r="G171" s="25"/>
      <c r="H171" s="25"/>
    </row>
    <row r="172" spans="1:8" x14ac:dyDescent="0.2">
      <c r="A172" s="15"/>
      <c r="B172" s="16"/>
      <c r="C172" s="16"/>
      <c r="D172" s="25"/>
      <c r="E172" s="25"/>
      <c r="F172" s="25"/>
      <c r="G172" s="25"/>
      <c r="H172" s="25"/>
    </row>
    <row r="173" spans="1:8" x14ac:dyDescent="0.2">
      <c r="A173" s="15"/>
      <c r="B173" s="16"/>
      <c r="C173" s="16"/>
      <c r="D173" s="25"/>
      <c r="E173" s="25"/>
      <c r="F173" s="25"/>
      <c r="G173" s="25"/>
      <c r="H173" s="25"/>
    </row>
    <row r="174" spans="1:8" x14ac:dyDescent="0.2">
      <c r="A174" s="15"/>
      <c r="B174" s="16"/>
      <c r="C174" s="16"/>
      <c r="D174" s="25"/>
      <c r="E174" s="25"/>
      <c r="F174" s="25"/>
      <c r="G174" s="25"/>
      <c r="H174" s="25"/>
    </row>
    <row r="175" spans="1:8" x14ac:dyDescent="0.2">
      <c r="A175" s="15"/>
      <c r="B175" s="16"/>
      <c r="C175" s="16"/>
      <c r="D175" s="25"/>
      <c r="E175" s="25"/>
      <c r="F175" s="25"/>
      <c r="G175" s="25"/>
      <c r="H175" s="25"/>
    </row>
    <row r="176" spans="1:8" x14ac:dyDescent="0.2">
      <c r="A176" s="15"/>
      <c r="B176" s="16"/>
      <c r="C176" s="16"/>
      <c r="D176" s="25"/>
      <c r="E176" s="25"/>
      <c r="F176" s="25"/>
      <c r="G176" s="25"/>
      <c r="H176" s="25"/>
    </row>
    <row r="177" spans="1:8" x14ac:dyDescent="0.2">
      <c r="A177" s="15"/>
      <c r="B177" s="16"/>
      <c r="C177" s="16"/>
      <c r="D177" s="25"/>
      <c r="E177" s="25"/>
      <c r="F177" s="25"/>
      <c r="G177" s="25"/>
      <c r="H177" s="25"/>
    </row>
    <row r="178" spans="1:8" x14ac:dyDescent="0.2">
      <c r="A178" s="15"/>
      <c r="B178" s="16"/>
      <c r="C178" s="16"/>
      <c r="D178" s="25"/>
      <c r="E178" s="25"/>
      <c r="F178" s="25"/>
      <c r="G178" s="25"/>
      <c r="H178" s="25"/>
    </row>
    <row r="179" spans="1:8" x14ac:dyDescent="0.2">
      <c r="A179" s="15"/>
      <c r="B179" s="16"/>
      <c r="C179" s="16"/>
      <c r="D179" s="25"/>
      <c r="E179" s="25"/>
      <c r="F179" s="25"/>
      <c r="G179" s="25"/>
      <c r="H179" s="25"/>
    </row>
    <row r="180" spans="1:8" x14ac:dyDescent="0.2">
      <c r="A180" s="15"/>
      <c r="B180" s="16"/>
      <c r="C180" s="16"/>
      <c r="D180" s="25"/>
      <c r="E180" s="25"/>
      <c r="F180" s="25"/>
      <c r="G180" s="25"/>
      <c r="H180" s="25"/>
    </row>
    <row r="181" spans="1:8" x14ac:dyDescent="0.2">
      <c r="A181" s="15"/>
      <c r="B181" s="16"/>
      <c r="C181" s="16"/>
      <c r="D181" s="25"/>
      <c r="E181" s="25"/>
      <c r="F181" s="25"/>
      <c r="G181" s="25"/>
      <c r="H181" s="25"/>
    </row>
    <row r="182" spans="1:8" x14ac:dyDescent="0.2">
      <c r="A182" s="15"/>
      <c r="B182" s="16"/>
      <c r="C182" s="16"/>
      <c r="D182" s="25"/>
      <c r="E182" s="25"/>
      <c r="F182" s="25"/>
      <c r="G182" s="25"/>
      <c r="H182" s="25"/>
    </row>
    <row r="183" spans="1:8" x14ac:dyDescent="0.2">
      <c r="A183" s="15"/>
      <c r="B183" s="16"/>
      <c r="C183" s="16"/>
      <c r="D183" s="25"/>
      <c r="E183" s="25"/>
      <c r="F183" s="25"/>
      <c r="G183" s="25"/>
      <c r="H183" s="25"/>
    </row>
    <row r="184" spans="1:8" x14ac:dyDescent="0.2">
      <c r="A184" s="15"/>
      <c r="B184" s="16"/>
      <c r="C184" s="16"/>
      <c r="D184" s="25"/>
      <c r="E184" s="25"/>
      <c r="F184" s="25"/>
      <c r="G184" s="25"/>
      <c r="H184" s="25"/>
    </row>
    <row r="185" spans="1:8" x14ac:dyDescent="0.2">
      <c r="A185" s="15"/>
      <c r="B185" s="16"/>
      <c r="C185" s="16"/>
      <c r="D185" s="25"/>
      <c r="E185" s="25"/>
      <c r="F185" s="25"/>
      <c r="G185" s="25"/>
      <c r="H185" s="25"/>
    </row>
    <row r="186" spans="1:8" x14ac:dyDescent="0.2">
      <c r="A186" s="15"/>
      <c r="B186" s="16"/>
      <c r="C186" s="16"/>
      <c r="D186" s="25"/>
      <c r="E186" s="25"/>
      <c r="F186" s="25"/>
      <c r="G186" s="25"/>
      <c r="H186" s="25"/>
    </row>
    <row r="187" spans="1:8" x14ac:dyDescent="0.2">
      <c r="A187" s="15"/>
      <c r="B187" s="16"/>
      <c r="C187" s="16"/>
      <c r="D187" s="25"/>
      <c r="E187" s="25"/>
      <c r="F187" s="25"/>
      <c r="G187" s="25"/>
      <c r="H187" s="25"/>
    </row>
    <row r="188" spans="1:8" x14ac:dyDescent="0.2">
      <c r="A188" s="15"/>
      <c r="B188" s="16"/>
      <c r="C188" s="16"/>
      <c r="D188" s="25"/>
      <c r="E188" s="25"/>
      <c r="F188" s="25"/>
      <c r="G188" s="25"/>
      <c r="H188" s="25"/>
    </row>
    <row r="189" spans="1:8" x14ac:dyDescent="0.2">
      <c r="A189" s="15"/>
      <c r="B189" s="16"/>
      <c r="C189" s="16"/>
      <c r="D189" s="25"/>
      <c r="E189" s="25"/>
      <c r="F189" s="25"/>
      <c r="G189" s="25"/>
      <c r="H189" s="25"/>
    </row>
    <row r="190" spans="1:8" x14ac:dyDescent="0.2">
      <c r="A190" s="15"/>
      <c r="B190" s="16"/>
      <c r="C190" s="16"/>
      <c r="D190" s="25"/>
      <c r="E190" s="25"/>
      <c r="F190" s="25"/>
      <c r="G190" s="25"/>
      <c r="H190" s="25"/>
    </row>
    <row r="191" spans="1:8" x14ac:dyDescent="0.2">
      <c r="A191" s="15"/>
      <c r="B191" s="16"/>
      <c r="C191" s="16"/>
      <c r="D191" s="25"/>
      <c r="E191" s="25"/>
      <c r="F191" s="25"/>
      <c r="G191" s="25"/>
      <c r="H191" s="25"/>
    </row>
    <row r="192" spans="1:8" x14ac:dyDescent="0.2">
      <c r="A192" s="15"/>
      <c r="B192" s="16"/>
      <c r="C192" s="16"/>
      <c r="D192" s="25"/>
      <c r="E192" s="25"/>
      <c r="F192" s="25"/>
      <c r="G192" s="25"/>
      <c r="H192" s="25"/>
    </row>
    <row r="193" spans="1:8" x14ac:dyDescent="0.2">
      <c r="A193" s="15"/>
      <c r="B193" s="16"/>
      <c r="C193" s="16"/>
      <c r="D193" s="25"/>
      <c r="E193" s="25"/>
      <c r="F193" s="25"/>
      <c r="G193" s="25"/>
      <c r="H193" s="25"/>
    </row>
    <row r="194" spans="1:8" x14ac:dyDescent="0.2">
      <c r="A194" s="15"/>
      <c r="B194" s="16"/>
      <c r="C194" s="16"/>
      <c r="D194" s="25"/>
      <c r="E194" s="25"/>
      <c r="F194" s="25"/>
      <c r="G194" s="25"/>
      <c r="H194" s="25"/>
    </row>
    <row r="195" spans="1:8" x14ac:dyDescent="0.2">
      <c r="A195" s="15"/>
      <c r="B195" s="16"/>
      <c r="C195" s="16"/>
      <c r="D195" s="25"/>
      <c r="E195" s="25"/>
      <c r="F195" s="25"/>
      <c r="G195" s="25"/>
      <c r="H195" s="25"/>
    </row>
    <row r="196" spans="1:8" x14ac:dyDescent="0.2">
      <c r="A196" s="15"/>
      <c r="B196" s="16"/>
      <c r="C196" s="16"/>
      <c r="D196" s="25"/>
      <c r="E196" s="25"/>
      <c r="F196" s="25"/>
      <c r="G196" s="25"/>
      <c r="H196" s="25"/>
    </row>
    <row r="197" spans="1:8" x14ac:dyDescent="0.2">
      <c r="A197" s="15"/>
      <c r="B197" s="16"/>
      <c r="C197" s="16"/>
      <c r="D197" s="25"/>
      <c r="E197" s="25"/>
      <c r="F197" s="25"/>
      <c r="G197" s="25"/>
      <c r="H197" s="25"/>
    </row>
    <row r="198" spans="1:8" x14ac:dyDescent="0.2">
      <c r="A198" s="15"/>
      <c r="B198" s="16"/>
      <c r="C198" s="16"/>
      <c r="D198" s="25"/>
      <c r="E198" s="25"/>
      <c r="F198" s="25"/>
      <c r="G198" s="25"/>
      <c r="H198" s="25"/>
    </row>
    <row r="199" spans="1:8" x14ac:dyDescent="0.2">
      <c r="A199" s="15"/>
      <c r="B199" s="16"/>
      <c r="C199" s="16"/>
      <c r="D199" s="25"/>
      <c r="E199" s="25"/>
      <c r="F199" s="25"/>
      <c r="G199" s="25"/>
      <c r="H199" s="25"/>
    </row>
    <row r="200" spans="1:8" x14ac:dyDescent="0.2">
      <c r="A200" s="15"/>
      <c r="B200" s="16"/>
      <c r="C200" s="16"/>
      <c r="D200" s="25"/>
      <c r="E200" s="25"/>
      <c r="F200" s="25"/>
      <c r="G200" s="25"/>
      <c r="H200" s="25"/>
    </row>
    <row r="201" spans="1:8" x14ac:dyDescent="0.2">
      <c r="A201" s="15"/>
      <c r="B201" s="16"/>
      <c r="C201" s="16"/>
      <c r="D201" s="25"/>
      <c r="E201" s="25"/>
      <c r="F201" s="25"/>
      <c r="G201" s="25"/>
      <c r="H201" s="25"/>
    </row>
    <row r="202" spans="1:8" x14ac:dyDescent="0.2">
      <c r="A202" s="15"/>
      <c r="B202" s="16"/>
      <c r="C202" s="16"/>
      <c r="D202" s="25"/>
      <c r="E202" s="25"/>
      <c r="F202" s="25"/>
      <c r="G202" s="25"/>
      <c r="H202" s="25"/>
    </row>
    <row r="203" spans="1:8" x14ac:dyDescent="0.2">
      <c r="A203" s="15"/>
      <c r="B203" s="16"/>
      <c r="C203" s="16"/>
      <c r="D203" s="25"/>
      <c r="E203" s="25"/>
      <c r="F203" s="25"/>
      <c r="G203" s="25"/>
      <c r="H203" s="25"/>
    </row>
    <row r="204" spans="1:8" x14ac:dyDescent="0.2">
      <c r="A204" s="15"/>
      <c r="B204" s="16"/>
      <c r="C204" s="16"/>
      <c r="D204" s="25"/>
      <c r="E204" s="25"/>
      <c r="F204" s="25"/>
      <c r="G204" s="25"/>
      <c r="H204" s="25"/>
    </row>
    <row r="205" spans="1:8" x14ac:dyDescent="0.2">
      <c r="A205" s="15"/>
      <c r="B205" s="16"/>
      <c r="C205" s="16"/>
      <c r="D205" s="25"/>
      <c r="E205" s="25"/>
      <c r="F205" s="25"/>
      <c r="G205" s="25"/>
      <c r="H205" s="25"/>
    </row>
    <row r="206" spans="1:8" x14ac:dyDescent="0.2">
      <c r="A206" s="15"/>
      <c r="B206" s="16"/>
      <c r="C206" s="16"/>
      <c r="D206" s="25"/>
      <c r="E206" s="25"/>
      <c r="F206" s="25"/>
      <c r="G206" s="25"/>
      <c r="H206" s="25"/>
    </row>
    <row r="207" spans="1:8" x14ac:dyDescent="0.2">
      <c r="A207" s="15"/>
      <c r="B207" s="16"/>
      <c r="C207" s="16"/>
      <c r="D207" s="25"/>
      <c r="E207" s="25"/>
      <c r="F207" s="25"/>
      <c r="G207" s="25"/>
      <c r="H207" s="25"/>
    </row>
    <row r="208" spans="1:8" x14ac:dyDescent="0.2">
      <c r="A208" s="15"/>
      <c r="B208" s="16"/>
      <c r="C208" s="16"/>
      <c r="D208" s="25"/>
      <c r="E208" s="25"/>
      <c r="F208" s="25"/>
      <c r="G208" s="25"/>
      <c r="H208" s="25"/>
    </row>
    <row r="209" spans="1:8" x14ac:dyDescent="0.2">
      <c r="A209" s="15"/>
      <c r="B209" s="16"/>
      <c r="C209" s="16"/>
      <c r="D209" s="25"/>
      <c r="E209" s="25"/>
      <c r="F209" s="25"/>
      <c r="G209" s="25"/>
      <c r="H209" s="25"/>
    </row>
    <row r="210" spans="1:8" x14ac:dyDescent="0.2">
      <c r="A210" s="15"/>
      <c r="B210" s="16"/>
      <c r="C210" s="16"/>
      <c r="D210" s="25"/>
      <c r="E210" s="25"/>
      <c r="F210" s="25"/>
      <c r="G210" s="25"/>
      <c r="H210" s="25"/>
    </row>
    <row r="211" spans="1:8" x14ac:dyDescent="0.2">
      <c r="A211" s="15"/>
      <c r="B211" s="16"/>
      <c r="C211" s="16"/>
      <c r="D211" s="25"/>
      <c r="E211" s="25"/>
      <c r="F211" s="25"/>
      <c r="G211" s="25"/>
      <c r="H211" s="25"/>
    </row>
    <row r="212" spans="1:8" x14ac:dyDescent="0.2">
      <c r="A212" s="15"/>
      <c r="B212" s="16"/>
      <c r="C212" s="16"/>
      <c r="D212" s="25"/>
      <c r="E212" s="25"/>
      <c r="F212" s="25"/>
      <c r="G212" s="25"/>
      <c r="H212" s="25"/>
    </row>
    <row r="213" spans="1:8" x14ac:dyDescent="0.2">
      <c r="A213" s="15"/>
      <c r="B213" s="16"/>
      <c r="C213" s="16"/>
      <c r="D213" s="25"/>
      <c r="E213" s="25"/>
      <c r="F213" s="25"/>
      <c r="G213" s="25"/>
      <c r="H213" s="25"/>
    </row>
    <row r="214" spans="1:8" x14ac:dyDescent="0.2">
      <c r="A214" s="15"/>
      <c r="B214" s="16"/>
      <c r="C214" s="16"/>
      <c r="D214" s="25"/>
      <c r="E214" s="25"/>
      <c r="F214" s="25"/>
      <c r="G214" s="25"/>
      <c r="H214" s="25"/>
    </row>
    <row r="215" spans="1:8" x14ac:dyDescent="0.2">
      <c r="A215" s="15"/>
      <c r="B215" s="16"/>
      <c r="C215" s="16"/>
      <c r="D215" s="25"/>
      <c r="E215" s="25"/>
      <c r="F215" s="25"/>
      <c r="G215" s="25"/>
      <c r="H215" s="25"/>
    </row>
    <row r="216" spans="1:8" x14ac:dyDescent="0.2">
      <c r="A216" s="15"/>
      <c r="B216" s="16"/>
      <c r="C216" s="16"/>
      <c r="D216" s="25"/>
      <c r="E216" s="25"/>
      <c r="F216" s="25"/>
      <c r="G216" s="25"/>
      <c r="H216" s="25"/>
    </row>
    <row r="217" spans="1:8" x14ac:dyDescent="0.2">
      <c r="A217" s="15"/>
      <c r="B217" s="16"/>
      <c r="C217" s="16"/>
      <c r="D217" s="25"/>
      <c r="E217" s="25"/>
      <c r="F217" s="25"/>
      <c r="G217" s="25"/>
      <c r="H217" s="25"/>
    </row>
    <row r="218" spans="1:8" x14ac:dyDescent="0.2">
      <c r="A218" s="15"/>
      <c r="B218" s="16"/>
      <c r="C218" s="16"/>
      <c r="D218" s="25"/>
      <c r="E218" s="25"/>
      <c r="F218" s="25"/>
      <c r="G218" s="25"/>
      <c r="H218" s="25"/>
    </row>
    <row r="219" spans="1:8" x14ac:dyDescent="0.2">
      <c r="A219" s="15"/>
      <c r="B219" s="16"/>
      <c r="C219" s="16"/>
      <c r="D219" s="25"/>
      <c r="E219" s="25"/>
      <c r="F219" s="25"/>
      <c r="G219" s="25"/>
      <c r="H219" s="25"/>
    </row>
    <row r="220" spans="1:8" x14ac:dyDescent="0.2">
      <c r="A220" s="15"/>
      <c r="B220" s="16"/>
      <c r="C220" s="16"/>
      <c r="D220" s="25"/>
      <c r="E220" s="25"/>
      <c r="F220" s="25"/>
      <c r="G220" s="25"/>
      <c r="H220" s="25"/>
    </row>
    <row r="221" spans="1:8" x14ac:dyDescent="0.2">
      <c r="A221" s="15"/>
      <c r="B221" s="16"/>
      <c r="C221" s="16"/>
      <c r="D221" s="25"/>
      <c r="E221" s="25"/>
      <c r="F221" s="25"/>
      <c r="G221" s="25"/>
      <c r="H221" s="25"/>
    </row>
    <row r="222" spans="1:8" x14ac:dyDescent="0.2">
      <c r="A222" s="15"/>
      <c r="B222" s="16"/>
      <c r="C222" s="16"/>
      <c r="D222" s="25"/>
      <c r="E222" s="25"/>
      <c r="F222" s="25"/>
      <c r="G222" s="25"/>
      <c r="H222" s="25"/>
    </row>
    <row r="223" spans="1:8" x14ac:dyDescent="0.2">
      <c r="A223" s="15"/>
      <c r="B223" s="16"/>
      <c r="C223" s="16"/>
      <c r="D223" s="25"/>
      <c r="E223" s="25"/>
      <c r="F223" s="25"/>
      <c r="G223" s="25"/>
      <c r="H223" s="25"/>
    </row>
    <row r="224" spans="1:8" x14ac:dyDescent="0.2">
      <c r="A224" s="15"/>
      <c r="B224" s="16"/>
      <c r="C224" s="16"/>
      <c r="D224" s="25"/>
      <c r="E224" s="25"/>
      <c r="F224" s="25"/>
      <c r="G224" s="25"/>
      <c r="H224" s="25"/>
    </row>
    <row r="225" spans="1:8" x14ac:dyDescent="0.2">
      <c r="A225" s="15"/>
      <c r="B225" s="16"/>
      <c r="C225" s="16"/>
      <c r="D225" s="25"/>
      <c r="E225" s="25"/>
      <c r="F225" s="25"/>
      <c r="G225" s="25"/>
      <c r="H225" s="25"/>
    </row>
    <row r="226" spans="1:8" x14ac:dyDescent="0.2">
      <c r="A226" s="15"/>
      <c r="B226" s="16"/>
      <c r="C226" s="16"/>
      <c r="D226" s="25"/>
      <c r="E226" s="25"/>
      <c r="F226" s="25"/>
      <c r="G226" s="25"/>
      <c r="H226" s="25"/>
    </row>
    <row r="227" spans="1:8" x14ac:dyDescent="0.2">
      <c r="A227" s="15"/>
      <c r="B227" s="16"/>
      <c r="C227" s="16"/>
      <c r="D227" s="25"/>
      <c r="E227" s="25"/>
      <c r="F227" s="25"/>
      <c r="G227" s="25"/>
      <c r="H227" s="25"/>
    </row>
    <row r="228" spans="1:8" x14ac:dyDescent="0.2">
      <c r="A228" s="15"/>
      <c r="B228" s="16"/>
      <c r="C228" s="16"/>
      <c r="D228" s="25"/>
      <c r="E228" s="25"/>
      <c r="F228" s="25"/>
      <c r="G228" s="25"/>
      <c r="H228" s="25"/>
    </row>
    <row r="229" spans="1:8" x14ac:dyDescent="0.2">
      <c r="A229" s="15"/>
      <c r="B229" s="16"/>
      <c r="C229" s="16"/>
      <c r="D229" s="25"/>
      <c r="E229" s="25"/>
      <c r="F229" s="25"/>
      <c r="G229" s="25"/>
      <c r="H229" s="25"/>
    </row>
    <row r="230" spans="1:8" x14ac:dyDescent="0.2">
      <c r="A230" s="15"/>
      <c r="B230" s="16"/>
      <c r="C230" s="16"/>
      <c r="D230" s="25"/>
      <c r="E230" s="25"/>
      <c r="F230" s="25"/>
      <c r="G230" s="25"/>
      <c r="H230" s="25"/>
    </row>
    <row r="231" spans="1:8" x14ac:dyDescent="0.2">
      <c r="A231" s="15"/>
      <c r="B231" s="16"/>
      <c r="C231" s="16"/>
      <c r="D231" s="25"/>
      <c r="E231" s="25"/>
      <c r="F231" s="25"/>
      <c r="G231" s="25"/>
      <c r="H231" s="25"/>
    </row>
    <row r="232" spans="1:8" x14ac:dyDescent="0.2">
      <c r="A232" s="15"/>
      <c r="B232" s="16"/>
      <c r="C232" s="16"/>
      <c r="D232" s="25"/>
      <c r="E232" s="25"/>
      <c r="F232" s="25"/>
      <c r="G232" s="25"/>
      <c r="H232" s="25"/>
    </row>
    <row r="233" spans="1:8" x14ac:dyDescent="0.2">
      <c r="A233" s="15"/>
      <c r="B233" s="16"/>
      <c r="C233" s="16"/>
      <c r="D233" s="25"/>
      <c r="E233" s="25"/>
      <c r="F233" s="25"/>
      <c r="G233" s="25"/>
      <c r="H233" s="25"/>
    </row>
    <row r="234" spans="1:8" x14ac:dyDescent="0.2">
      <c r="A234" s="15"/>
      <c r="B234" s="16"/>
      <c r="C234" s="16"/>
      <c r="D234" s="25"/>
      <c r="E234" s="25"/>
      <c r="F234" s="25"/>
      <c r="G234" s="25"/>
      <c r="H234" s="25"/>
    </row>
    <row r="235" spans="1:8" x14ac:dyDescent="0.2">
      <c r="A235" s="15"/>
      <c r="B235" s="16"/>
      <c r="C235" s="16"/>
      <c r="D235" s="25"/>
      <c r="E235" s="25"/>
      <c r="F235" s="25"/>
      <c r="G235" s="25"/>
      <c r="H235" s="25"/>
    </row>
    <row r="236" spans="1:8" x14ac:dyDescent="0.2">
      <c r="A236" s="15"/>
      <c r="B236" s="16"/>
      <c r="C236" s="16"/>
      <c r="D236" s="25"/>
      <c r="E236" s="25"/>
      <c r="F236" s="25"/>
      <c r="G236" s="25"/>
      <c r="H236" s="25"/>
    </row>
    <row r="237" spans="1:8" x14ac:dyDescent="0.2">
      <c r="A237" s="15"/>
      <c r="B237" s="16"/>
      <c r="C237" s="16"/>
      <c r="D237" s="25"/>
      <c r="E237" s="25"/>
      <c r="F237" s="25"/>
      <c r="G237" s="25"/>
      <c r="H237" s="25"/>
    </row>
    <row r="238" spans="1:8" x14ac:dyDescent="0.2">
      <c r="A238" s="15"/>
      <c r="B238" s="16"/>
      <c r="C238" s="16"/>
      <c r="D238" s="25"/>
      <c r="E238" s="25"/>
      <c r="F238" s="25"/>
      <c r="G238" s="25"/>
      <c r="H238" s="25"/>
    </row>
    <row r="239" spans="1:8" x14ac:dyDescent="0.2">
      <c r="A239" s="15"/>
      <c r="B239" s="16"/>
      <c r="C239" s="16"/>
      <c r="D239" s="25"/>
      <c r="E239" s="25"/>
      <c r="F239" s="25"/>
      <c r="G239" s="25"/>
      <c r="H239" s="25"/>
    </row>
    <row r="240" spans="1:8" x14ac:dyDescent="0.2">
      <c r="A240" s="15"/>
      <c r="B240" s="16"/>
      <c r="C240" s="16"/>
      <c r="D240" s="25"/>
      <c r="E240" s="25"/>
      <c r="F240" s="25"/>
      <c r="G240" s="25"/>
      <c r="H240" s="25"/>
    </row>
    <row r="241" spans="1:8" x14ac:dyDescent="0.2">
      <c r="A241" s="15"/>
      <c r="B241" s="16"/>
      <c r="C241" s="16"/>
      <c r="D241" s="25"/>
      <c r="E241" s="25"/>
      <c r="F241" s="25"/>
      <c r="G241" s="25"/>
      <c r="H241" s="25"/>
    </row>
    <row r="242" spans="1:8" x14ac:dyDescent="0.2">
      <c r="A242" s="15"/>
      <c r="B242" s="16"/>
      <c r="C242" s="16"/>
      <c r="D242" s="25"/>
      <c r="E242" s="25"/>
      <c r="F242" s="25"/>
      <c r="G242" s="25"/>
      <c r="H242" s="25"/>
    </row>
    <row r="243" spans="1:8" x14ac:dyDescent="0.2">
      <c r="A243" s="15"/>
      <c r="B243" s="16"/>
      <c r="C243" s="16"/>
      <c r="D243" s="25"/>
      <c r="E243" s="25"/>
      <c r="F243" s="25"/>
      <c r="G243" s="25"/>
      <c r="H243" s="25"/>
    </row>
    <row r="244" spans="1:8" x14ac:dyDescent="0.2">
      <c r="A244" s="15"/>
      <c r="B244" s="16"/>
      <c r="C244" s="16"/>
      <c r="D244" s="25"/>
      <c r="E244" s="25"/>
      <c r="F244" s="25"/>
      <c r="G244" s="25"/>
      <c r="H244" s="25"/>
    </row>
    <row r="245" spans="1:8" x14ac:dyDescent="0.2">
      <c r="A245" s="15"/>
      <c r="B245" s="16"/>
      <c r="C245" s="16"/>
      <c r="D245" s="25"/>
      <c r="E245" s="25"/>
      <c r="F245" s="25"/>
      <c r="G245" s="25"/>
      <c r="H245" s="25"/>
    </row>
    <row r="246" spans="1:8" x14ac:dyDescent="0.2">
      <c r="A246" s="15"/>
      <c r="B246" s="16"/>
      <c r="C246" s="16"/>
      <c r="D246" s="25"/>
      <c r="E246" s="25"/>
      <c r="F246" s="25"/>
      <c r="G246" s="25"/>
      <c r="H246" s="25"/>
    </row>
    <row r="247" spans="1:8" x14ac:dyDescent="0.2">
      <c r="A247" s="15"/>
      <c r="B247" s="16"/>
      <c r="C247" s="16"/>
      <c r="D247" s="25"/>
      <c r="E247" s="25"/>
      <c r="F247" s="25"/>
      <c r="G247" s="25"/>
      <c r="H247" s="25"/>
    </row>
    <row r="248" spans="1:8" x14ac:dyDescent="0.2">
      <c r="A248" s="15"/>
      <c r="B248" s="16"/>
      <c r="C248" s="16"/>
      <c r="D248" s="25"/>
      <c r="E248" s="25"/>
      <c r="F248" s="25"/>
      <c r="G248" s="25"/>
      <c r="H248" s="25"/>
    </row>
    <row r="249" spans="1:8" x14ac:dyDescent="0.2">
      <c r="A249" s="15"/>
      <c r="B249" s="16"/>
      <c r="C249" s="16"/>
      <c r="D249" s="25"/>
      <c r="E249" s="25"/>
      <c r="F249" s="25"/>
      <c r="G249" s="25"/>
      <c r="H249" s="25"/>
    </row>
    <row r="250" spans="1:8" x14ac:dyDescent="0.2">
      <c r="A250" s="15"/>
      <c r="B250" s="16"/>
      <c r="C250" s="16"/>
      <c r="D250" s="25"/>
      <c r="E250" s="25"/>
      <c r="F250" s="25"/>
      <c r="G250" s="25"/>
      <c r="H250" s="25"/>
    </row>
    <row r="251" spans="1:8" x14ac:dyDescent="0.2">
      <c r="A251" s="15"/>
      <c r="B251" s="16"/>
      <c r="C251" s="16"/>
      <c r="D251" s="25"/>
      <c r="E251" s="25"/>
      <c r="F251" s="25"/>
      <c r="G251" s="25"/>
      <c r="H251" s="25"/>
    </row>
    <row r="252" spans="1:8" x14ac:dyDescent="0.2">
      <c r="A252" s="15"/>
      <c r="B252" s="16"/>
      <c r="C252" s="16"/>
      <c r="D252" s="25"/>
      <c r="E252" s="25"/>
      <c r="F252" s="25"/>
      <c r="G252" s="25"/>
      <c r="H252" s="25"/>
    </row>
    <row r="253" spans="1:8" x14ac:dyDescent="0.2">
      <c r="A253" s="15"/>
      <c r="B253" s="16"/>
      <c r="C253" s="16"/>
      <c r="D253" s="25"/>
      <c r="E253" s="25"/>
      <c r="F253" s="25"/>
      <c r="G253" s="25"/>
      <c r="H253" s="25"/>
    </row>
    <row r="254" spans="1:8" x14ac:dyDescent="0.2">
      <c r="A254" s="15"/>
      <c r="B254" s="16"/>
      <c r="C254" s="16"/>
      <c r="D254" s="25"/>
      <c r="E254" s="25"/>
      <c r="F254" s="25"/>
      <c r="G254" s="25"/>
      <c r="H254" s="25"/>
    </row>
    <row r="255" spans="1:8" x14ac:dyDescent="0.2">
      <c r="A255" s="15"/>
      <c r="B255" s="16"/>
      <c r="C255" s="16"/>
      <c r="D255" s="25"/>
      <c r="E255" s="25"/>
      <c r="F255" s="25"/>
      <c r="G255" s="25"/>
      <c r="H255" s="25"/>
    </row>
    <row r="256" spans="1:8" x14ac:dyDescent="0.2">
      <c r="A256" s="15"/>
      <c r="B256" s="16"/>
      <c r="C256" s="16"/>
      <c r="D256" s="25"/>
      <c r="E256" s="25"/>
      <c r="F256" s="25"/>
      <c r="G256" s="25"/>
      <c r="H256" s="25"/>
    </row>
    <row r="257" spans="1:8" x14ac:dyDescent="0.2">
      <c r="A257" s="15"/>
      <c r="B257" s="16"/>
      <c r="C257" s="16"/>
      <c r="D257" s="25"/>
      <c r="E257" s="25"/>
      <c r="F257" s="25"/>
      <c r="G257" s="25"/>
      <c r="H257" s="25"/>
    </row>
    <row r="258" spans="1:8" x14ac:dyDescent="0.2">
      <c r="A258" s="15"/>
      <c r="B258" s="16"/>
      <c r="C258" s="16"/>
      <c r="D258" s="25"/>
      <c r="E258" s="25"/>
      <c r="F258" s="25"/>
      <c r="G258" s="25"/>
      <c r="H258" s="25"/>
    </row>
    <row r="259" spans="1:8" x14ac:dyDescent="0.2">
      <c r="A259" s="15"/>
      <c r="B259" s="16"/>
      <c r="C259" s="16"/>
      <c r="D259" s="25"/>
      <c r="E259" s="25"/>
      <c r="F259" s="25"/>
      <c r="G259" s="25"/>
      <c r="H259" s="25"/>
    </row>
    <row r="260" spans="1:8" x14ac:dyDescent="0.2">
      <c r="A260" s="15"/>
      <c r="B260" s="16"/>
      <c r="C260" s="16"/>
      <c r="D260" s="25"/>
      <c r="E260" s="25"/>
      <c r="F260" s="25"/>
      <c r="G260" s="25"/>
      <c r="H260" s="25"/>
    </row>
    <row r="261" spans="1:8" x14ac:dyDescent="0.2">
      <c r="A261" s="15"/>
      <c r="B261" s="16"/>
      <c r="C261" s="16"/>
      <c r="D261" s="25"/>
      <c r="E261" s="25"/>
      <c r="F261" s="25"/>
      <c r="G261" s="25"/>
      <c r="H261" s="25"/>
    </row>
    <row r="262" spans="1:8" x14ac:dyDescent="0.2">
      <c r="A262" s="15"/>
      <c r="B262" s="16"/>
      <c r="C262" s="16"/>
      <c r="D262" s="25"/>
      <c r="E262" s="25"/>
      <c r="F262" s="25"/>
      <c r="G262" s="25"/>
      <c r="H262" s="25"/>
    </row>
    <row r="263" spans="1:8" x14ac:dyDescent="0.2">
      <c r="A263" s="15"/>
      <c r="B263" s="16"/>
      <c r="C263" s="16"/>
      <c r="D263" s="25"/>
      <c r="E263" s="25"/>
      <c r="F263" s="25"/>
      <c r="G263" s="25"/>
      <c r="H263" s="25"/>
    </row>
    <row r="264" spans="1:8" x14ac:dyDescent="0.2">
      <c r="A264" s="15"/>
      <c r="B264" s="16"/>
      <c r="C264" s="16"/>
      <c r="D264" s="25"/>
      <c r="E264" s="25"/>
      <c r="F264" s="25"/>
      <c r="G264" s="25"/>
      <c r="H264" s="25"/>
    </row>
    <row r="265" spans="1:8" x14ac:dyDescent="0.2">
      <c r="A265" s="15"/>
      <c r="B265" s="16"/>
      <c r="C265" s="16"/>
      <c r="D265" s="25"/>
      <c r="E265" s="25"/>
      <c r="F265" s="25"/>
      <c r="G265" s="25"/>
      <c r="H265" s="25"/>
    </row>
    <row r="266" spans="1:8" x14ac:dyDescent="0.2">
      <c r="A266" s="15"/>
      <c r="B266" s="16"/>
      <c r="C266" s="16"/>
      <c r="D266" s="25"/>
      <c r="E266" s="25"/>
      <c r="F266" s="25"/>
      <c r="G266" s="25"/>
      <c r="H266" s="25"/>
    </row>
    <row r="267" spans="1:8" x14ac:dyDescent="0.2">
      <c r="A267" s="15"/>
      <c r="B267" s="16"/>
      <c r="C267" s="16"/>
      <c r="D267" s="25"/>
      <c r="E267" s="25"/>
      <c r="F267" s="25"/>
      <c r="G267" s="25"/>
      <c r="H267" s="25"/>
    </row>
    <row r="268" spans="1:8" x14ac:dyDescent="0.2">
      <c r="A268" s="15"/>
      <c r="B268" s="16"/>
      <c r="C268" s="16"/>
      <c r="D268" s="25"/>
      <c r="E268" s="25"/>
      <c r="F268" s="25"/>
      <c r="G268" s="25"/>
      <c r="H268" s="25"/>
    </row>
    <row r="269" spans="1:8" x14ac:dyDescent="0.2">
      <c r="A269" s="15"/>
      <c r="B269" s="16"/>
      <c r="C269" s="16"/>
      <c r="D269" s="25"/>
      <c r="E269" s="25"/>
      <c r="F269" s="25"/>
      <c r="G269" s="25"/>
      <c r="H269" s="25"/>
    </row>
    <row r="270" spans="1:8" x14ac:dyDescent="0.2">
      <c r="A270" s="15"/>
      <c r="B270" s="16"/>
      <c r="C270" s="16"/>
      <c r="D270" s="25"/>
      <c r="E270" s="25"/>
      <c r="F270" s="25"/>
      <c r="G270" s="25"/>
      <c r="H270" s="25"/>
    </row>
    <row r="271" spans="1:8" x14ac:dyDescent="0.2">
      <c r="A271" s="15"/>
      <c r="B271" s="16"/>
      <c r="C271" s="16"/>
      <c r="D271" s="25"/>
      <c r="E271" s="25"/>
      <c r="F271" s="25"/>
      <c r="G271" s="25"/>
      <c r="H271" s="25"/>
    </row>
    <row r="272" spans="1:8" x14ac:dyDescent="0.2">
      <c r="A272" s="15"/>
      <c r="B272" s="16"/>
      <c r="C272" s="16"/>
      <c r="D272" s="25"/>
      <c r="E272" s="25"/>
      <c r="F272" s="25"/>
      <c r="G272" s="25"/>
      <c r="H272" s="25"/>
    </row>
    <row r="273" spans="1:8" x14ac:dyDescent="0.2">
      <c r="A273" s="15"/>
      <c r="B273" s="16"/>
      <c r="C273" s="16"/>
      <c r="D273" s="25"/>
      <c r="E273" s="25"/>
      <c r="F273" s="25"/>
      <c r="G273" s="25"/>
      <c r="H273" s="25"/>
    </row>
    <row r="274" spans="1:8" x14ac:dyDescent="0.2">
      <c r="A274" s="15"/>
      <c r="B274" s="16"/>
      <c r="C274" s="16"/>
      <c r="D274" s="25"/>
      <c r="E274" s="25"/>
      <c r="F274" s="25"/>
      <c r="G274" s="25"/>
      <c r="H274" s="25"/>
    </row>
    <row r="275" spans="1:8" x14ac:dyDescent="0.2">
      <c r="A275" s="15"/>
      <c r="B275" s="16"/>
      <c r="C275" s="16"/>
      <c r="D275" s="25"/>
      <c r="E275" s="25"/>
      <c r="F275" s="25"/>
      <c r="G275" s="25"/>
      <c r="H275" s="25"/>
    </row>
    <row r="276" spans="1:8" x14ac:dyDescent="0.2">
      <c r="A276" s="15"/>
      <c r="B276" s="16"/>
      <c r="C276" s="16"/>
      <c r="D276" s="25"/>
      <c r="E276" s="25"/>
      <c r="F276" s="25"/>
      <c r="G276" s="25"/>
      <c r="H276" s="25"/>
    </row>
    <row r="277" spans="1:8" x14ac:dyDescent="0.2">
      <c r="A277" s="15"/>
      <c r="B277" s="16"/>
      <c r="C277" s="16"/>
      <c r="D277" s="25"/>
      <c r="E277" s="25"/>
      <c r="F277" s="25"/>
      <c r="G277" s="25"/>
      <c r="H277" s="25"/>
    </row>
    <row r="278" spans="1:8" x14ac:dyDescent="0.2">
      <c r="A278" s="15"/>
      <c r="B278" s="16"/>
      <c r="C278" s="16"/>
      <c r="D278" s="25"/>
      <c r="E278" s="25"/>
      <c r="F278" s="25"/>
      <c r="G278" s="25"/>
      <c r="H278" s="25"/>
    </row>
    <row r="279" spans="1:8" x14ac:dyDescent="0.2">
      <c r="A279" s="15"/>
      <c r="B279" s="16"/>
      <c r="C279" s="16"/>
      <c r="D279" s="25"/>
      <c r="E279" s="25"/>
      <c r="F279" s="25"/>
      <c r="G279" s="25"/>
      <c r="H279" s="25"/>
    </row>
    <row r="280" spans="1:8" x14ac:dyDescent="0.2">
      <c r="A280" s="15"/>
      <c r="B280" s="16"/>
      <c r="C280" s="16"/>
      <c r="D280" s="25"/>
      <c r="E280" s="25"/>
      <c r="F280" s="25"/>
      <c r="G280" s="25"/>
      <c r="H280" s="25"/>
    </row>
    <row r="281" spans="1:8" x14ac:dyDescent="0.2">
      <c r="A281" s="15"/>
      <c r="B281" s="16"/>
      <c r="C281" s="16"/>
      <c r="D281" s="25"/>
      <c r="E281" s="25"/>
      <c r="F281" s="25"/>
      <c r="G281" s="25"/>
      <c r="H281" s="25"/>
    </row>
    <row r="282" spans="1:8" x14ac:dyDescent="0.2">
      <c r="A282" s="15"/>
      <c r="B282" s="16"/>
      <c r="C282" s="16"/>
      <c r="D282" s="25"/>
      <c r="E282" s="25"/>
      <c r="F282" s="25"/>
      <c r="G282" s="25"/>
      <c r="H282" s="25"/>
    </row>
    <row r="283" spans="1:8" x14ac:dyDescent="0.2">
      <c r="A283" s="15"/>
      <c r="B283" s="16"/>
      <c r="C283" s="16"/>
      <c r="D283" s="25"/>
      <c r="E283" s="25"/>
      <c r="F283" s="25"/>
      <c r="G283" s="25"/>
      <c r="H283" s="25"/>
    </row>
    <row r="284" spans="1:8" x14ac:dyDescent="0.2">
      <c r="A284" s="15"/>
      <c r="B284" s="16"/>
      <c r="C284" s="16"/>
      <c r="D284" s="25"/>
      <c r="E284" s="25"/>
      <c r="F284" s="25"/>
      <c r="G284" s="25"/>
      <c r="H284" s="25"/>
    </row>
    <row r="285" spans="1:8" x14ac:dyDescent="0.2">
      <c r="A285" s="15"/>
      <c r="B285" s="16"/>
      <c r="C285" s="16"/>
      <c r="D285" s="25"/>
      <c r="E285" s="25"/>
      <c r="F285" s="25"/>
      <c r="G285" s="25"/>
      <c r="H285" s="25"/>
    </row>
    <row r="286" spans="1:8" x14ac:dyDescent="0.2">
      <c r="A286" s="15"/>
      <c r="B286" s="16"/>
      <c r="C286" s="16"/>
      <c r="D286" s="25"/>
      <c r="E286" s="25"/>
      <c r="F286" s="25"/>
      <c r="G286" s="25"/>
      <c r="H286" s="25"/>
    </row>
    <row r="287" spans="1:8" x14ac:dyDescent="0.2">
      <c r="A287" s="15"/>
      <c r="B287" s="16"/>
      <c r="C287" s="16"/>
      <c r="D287" s="25"/>
      <c r="E287" s="25"/>
      <c r="F287" s="25"/>
      <c r="G287" s="25"/>
      <c r="H287" s="25"/>
    </row>
    <row r="288" spans="1:8" x14ac:dyDescent="0.2">
      <c r="A288" s="15"/>
      <c r="B288" s="16"/>
      <c r="C288" s="16"/>
      <c r="D288" s="25"/>
      <c r="E288" s="25"/>
      <c r="F288" s="25"/>
      <c r="G288" s="25"/>
      <c r="H288" s="25"/>
    </row>
    <row r="289" spans="1:8" x14ac:dyDescent="0.2">
      <c r="A289" s="15"/>
      <c r="B289" s="16"/>
      <c r="C289" s="16"/>
      <c r="D289" s="25"/>
      <c r="E289" s="25"/>
      <c r="F289" s="25"/>
      <c r="G289" s="25"/>
      <c r="H289" s="25"/>
    </row>
    <row r="290" spans="1:8" x14ac:dyDescent="0.2">
      <c r="A290" s="15"/>
      <c r="B290" s="16"/>
      <c r="C290" s="16"/>
      <c r="D290" s="25"/>
      <c r="E290" s="25"/>
      <c r="F290" s="25"/>
      <c r="G290" s="25"/>
      <c r="H290" s="25"/>
    </row>
    <row r="291" spans="1:8" x14ac:dyDescent="0.2">
      <c r="A291" s="15"/>
      <c r="B291" s="16"/>
      <c r="C291" s="16"/>
      <c r="D291" s="25"/>
      <c r="E291" s="25"/>
      <c r="F291" s="25"/>
      <c r="G291" s="25"/>
      <c r="H291" s="25"/>
    </row>
    <row r="292" spans="1:8" x14ac:dyDescent="0.2">
      <c r="A292" s="15"/>
      <c r="B292" s="16"/>
      <c r="C292" s="16"/>
      <c r="D292" s="25"/>
      <c r="E292" s="25"/>
      <c r="F292" s="25"/>
      <c r="G292" s="25"/>
      <c r="H292" s="25"/>
    </row>
    <row r="293" spans="1:8" x14ac:dyDescent="0.2">
      <c r="A293" s="15"/>
      <c r="B293" s="16"/>
      <c r="C293" s="16"/>
      <c r="D293" s="25"/>
      <c r="E293" s="25"/>
      <c r="F293" s="25"/>
      <c r="G293" s="25"/>
      <c r="H293" s="25"/>
    </row>
    <row r="294" spans="1:8" x14ac:dyDescent="0.2">
      <c r="A294" s="15"/>
      <c r="B294" s="16"/>
      <c r="C294" s="16"/>
      <c r="D294" s="25"/>
      <c r="E294" s="25"/>
      <c r="F294" s="25"/>
      <c r="G294" s="25"/>
      <c r="H294" s="25"/>
    </row>
    <row r="295" spans="1:8" x14ac:dyDescent="0.2">
      <c r="A295" s="15"/>
      <c r="B295" s="16"/>
      <c r="C295" s="16"/>
      <c r="D295" s="25"/>
      <c r="E295" s="25"/>
      <c r="F295" s="25"/>
      <c r="G295" s="25"/>
      <c r="H295" s="25"/>
    </row>
    <row r="296" spans="1:8" x14ac:dyDescent="0.2">
      <c r="A296" s="15"/>
      <c r="B296" s="16"/>
      <c r="C296" s="16"/>
      <c r="D296" s="25"/>
      <c r="E296" s="25"/>
      <c r="F296" s="25"/>
      <c r="G296" s="25"/>
      <c r="H296" s="25"/>
    </row>
    <row r="297" spans="1:8" x14ac:dyDescent="0.2">
      <c r="A297" s="15"/>
      <c r="B297" s="16"/>
      <c r="C297" s="16"/>
      <c r="D297" s="25"/>
      <c r="E297" s="25"/>
      <c r="F297" s="25"/>
      <c r="G297" s="25"/>
      <c r="H297" s="25"/>
    </row>
    <row r="298" spans="1:8" x14ac:dyDescent="0.2">
      <c r="A298" s="15"/>
      <c r="B298" s="16"/>
      <c r="C298" s="16"/>
      <c r="D298" s="25"/>
      <c r="E298" s="25"/>
      <c r="F298" s="25"/>
      <c r="G298" s="25"/>
      <c r="H298" s="25"/>
    </row>
    <row r="299" spans="1:8" x14ac:dyDescent="0.2">
      <c r="A299" s="15"/>
      <c r="B299" s="16"/>
      <c r="C299" s="16"/>
      <c r="D299" s="25"/>
      <c r="E299" s="25"/>
      <c r="F299" s="25"/>
      <c r="G299" s="25"/>
      <c r="H299" s="25"/>
    </row>
    <row r="300" spans="1:8" x14ac:dyDescent="0.2">
      <c r="A300" s="15"/>
      <c r="B300" s="16"/>
      <c r="C300" s="16"/>
      <c r="D300" s="25"/>
      <c r="E300" s="25"/>
      <c r="F300" s="25"/>
      <c r="G300" s="25"/>
      <c r="H300" s="25"/>
    </row>
    <row r="301" spans="1:8" x14ac:dyDescent="0.2">
      <c r="A301" s="15"/>
      <c r="B301" s="16"/>
      <c r="C301" s="16"/>
      <c r="D301" s="25"/>
      <c r="E301" s="25"/>
      <c r="F301" s="25"/>
      <c r="G301" s="25"/>
      <c r="H301" s="25"/>
    </row>
    <row r="302" spans="1:8" x14ac:dyDescent="0.2">
      <c r="A302" s="15"/>
      <c r="B302" s="16"/>
      <c r="C302" s="16"/>
      <c r="D302" s="25"/>
      <c r="E302" s="25"/>
      <c r="F302" s="25"/>
      <c r="G302" s="25"/>
      <c r="H302" s="25"/>
    </row>
    <row r="303" spans="1:8" x14ac:dyDescent="0.2">
      <c r="A303" s="15"/>
      <c r="B303" s="16"/>
      <c r="C303" s="16"/>
      <c r="D303" s="25"/>
      <c r="E303" s="25"/>
      <c r="F303" s="25"/>
      <c r="G303" s="25"/>
      <c r="H303" s="25"/>
    </row>
    <row r="304" spans="1:8" x14ac:dyDescent="0.2">
      <c r="A304" s="15"/>
      <c r="B304" s="16"/>
      <c r="C304" s="16"/>
      <c r="D304" s="25"/>
      <c r="E304" s="25"/>
      <c r="F304" s="25"/>
      <c r="G304" s="25"/>
      <c r="H304" s="25"/>
    </row>
    <row r="305" spans="1:8" x14ac:dyDescent="0.2">
      <c r="A305" s="15"/>
      <c r="B305" s="16"/>
      <c r="C305" s="16"/>
      <c r="D305" s="25"/>
      <c r="E305" s="25"/>
      <c r="F305" s="25"/>
      <c r="G305" s="25"/>
      <c r="H305" s="25"/>
    </row>
    <row r="306" spans="1:8" x14ac:dyDescent="0.2">
      <c r="A306" s="15"/>
      <c r="B306" s="16"/>
      <c r="C306" s="16"/>
      <c r="D306" s="25"/>
      <c r="E306" s="25"/>
      <c r="F306" s="25"/>
      <c r="G306" s="25"/>
      <c r="H306" s="25"/>
    </row>
    <row r="307" spans="1:8" x14ac:dyDescent="0.2">
      <c r="A307" s="15"/>
      <c r="B307" s="16"/>
      <c r="C307" s="16"/>
      <c r="D307" s="25"/>
      <c r="E307" s="25"/>
      <c r="F307" s="25"/>
      <c r="G307" s="25"/>
      <c r="H307" s="25"/>
    </row>
    <row r="308" spans="1:8" x14ac:dyDescent="0.2">
      <c r="A308" s="15"/>
      <c r="B308" s="16"/>
      <c r="C308" s="16"/>
      <c r="D308" s="25"/>
      <c r="E308" s="25"/>
      <c r="F308" s="25"/>
      <c r="G308" s="25"/>
      <c r="H308" s="25"/>
    </row>
    <row r="309" spans="1:8" x14ac:dyDescent="0.2">
      <c r="A309" s="15"/>
      <c r="B309" s="16"/>
      <c r="C309" s="16"/>
      <c r="D309" s="25"/>
      <c r="E309" s="25"/>
      <c r="F309" s="25"/>
      <c r="G309" s="25"/>
      <c r="H309" s="25"/>
    </row>
    <row r="310" spans="1:8" x14ac:dyDescent="0.2">
      <c r="A310" s="15"/>
      <c r="B310" s="16"/>
      <c r="C310" s="16"/>
      <c r="D310" s="25"/>
      <c r="E310" s="25"/>
      <c r="F310" s="25"/>
      <c r="G310" s="25"/>
      <c r="H310" s="25"/>
    </row>
    <row r="311" spans="1:8" x14ac:dyDescent="0.2">
      <c r="A311" s="15"/>
      <c r="B311" s="16"/>
      <c r="C311" s="16"/>
      <c r="D311" s="25"/>
      <c r="E311" s="25"/>
      <c r="F311" s="25"/>
      <c r="G311" s="25"/>
      <c r="H311" s="25"/>
    </row>
    <row r="312" spans="1:8" x14ac:dyDescent="0.2">
      <c r="A312" s="15"/>
      <c r="B312" s="16"/>
      <c r="C312" s="16"/>
      <c r="D312" s="25"/>
      <c r="E312" s="25"/>
      <c r="F312" s="25"/>
      <c r="G312" s="25"/>
      <c r="H312" s="25"/>
    </row>
    <row r="313" spans="1:8" x14ac:dyDescent="0.2">
      <c r="A313" s="15"/>
      <c r="B313" s="16"/>
      <c r="C313" s="16"/>
      <c r="D313" s="25"/>
      <c r="E313" s="25"/>
      <c r="F313" s="25"/>
      <c r="G313" s="25"/>
      <c r="H313" s="25"/>
    </row>
    <row r="314" spans="1:8" x14ac:dyDescent="0.2">
      <c r="A314" s="15"/>
      <c r="B314" s="16"/>
      <c r="C314" s="16"/>
      <c r="D314" s="25"/>
      <c r="E314" s="25"/>
      <c r="F314" s="25"/>
      <c r="G314" s="25"/>
      <c r="H314" s="25"/>
    </row>
    <row r="315" spans="1:8" x14ac:dyDescent="0.2">
      <c r="A315" s="15"/>
      <c r="B315" s="16"/>
      <c r="C315" s="16"/>
      <c r="D315" s="25"/>
      <c r="E315" s="25"/>
      <c r="F315" s="25"/>
      <c r="G315" s="25"/>
      <c r="H315" s="25"/>
    </row>
    <row r="316" spans="1:8" x14ac:dyDescent="0.2">
      <c r="A316" s="15"/>
      <c r="B316" s="16"/>
      <c r="C316" s="16"/>
      <c r="D316" s="25"/>
      <c r="E316" s="25"/>
      <c r="F316" s="25"/>
      <c r="G316" s="25"/>
      <c r="H316" s="25"/>
    </row>
    <row r="317" spans="1:8" x14ac:dyDescent="0.2">
      <c r="A317" s="15"/>
      <c r="B317" s="16"/>
      <c r="C317" s="16"/>
      <c r="D317" s="25"/>
      <c r="E317" s="25"/>
      <c r="F317" s="25"/>
      <c r="G317" s="25"/>
      <c r="H317" s="25"/>
    </row>
    <row r="318" spans="1:8" x14ac:dyDescent="0.2">
      <c r="A318" s="15"/>
      <c r="B318" s="16"/>
      <c r="C318" s="16"/>
      <c r="D318" s="25"/>
      <c r="E318" s="25"/>
      <c r="F318" s="25"/>
      <c r="G318" s="25"/>
      <c r="H318" s="25"/>
    </row>
    <row r="319" spans="1:8" x14ac:dyDescent="0.2">
      <c r="A319" s="15"/>
      <c r="B319" s="16"/>
      <c r="C319" s="16"/>
      <c r="D319" s="25"/>
      <c r="E319" s="25"/>
      <c r="F319" s="25"/>
      <c r="G319" s="25"/>
      <c r="H319" s="25"/>
    </row>
    <row r="320" spans="1:8" x14ac:dyDescent="0.2">
      <c r="A320" s="15"/>
      <c r="B320" s="16"/>
      <c r="C320" s="16"/>
      <c r="D320" s="25"/>
      <c r="E320" s="25"/>
      <c r="F320" s="25"/>
      <c r="G320" s="25"/>
      <c r="H320" s="25"/>
    </row>
    <row r="321" spans="1:8" x14ac:dyDescent="0.2">
      <c r="A321" s="15"/>
      <c r="B321" s="16"/>
      <c r="C321" s="16"/>
      <c r="D321" s="25"/>
      <c r="E321" s="25"/>
      <c r="F321" s="25"/>
      <c r="G321" s="25"/>
      <c r="H321" s="25"/>
    </row>
    <row r="322" spans="1:8" x14ac:dyDescent="0.2">
      <c r="A322" s="15"/>
      <c r="B322" s="16"/>
      <c r="C322" s="16"/>
      <c r="D322" s="25"/>
      <c r="E322" s="25"/>
      <c r="F322" s="25"/>
      <c r="G322" s="25"/>
      <c r="H322" s="25"/>
    </row>
    <row r="323" spans="1:8" x14ac:dyDescent="0.2">
      <c r="A323" s="15"/>
      <c r="B323" s="16"/>
      <c r="C323" s="16"/>
      <c r="D323" s="25"/>
      <c r="E323" s="25"/>
      <c r="F323" s="25"/>
      <c r="G323" s="25"/>
      <c r="H323" s="25"/>
    </row>
    <row r="324" spans="1:8" x14ac:dyDescent="0.2">
      <c r="A324" s="15"/>
      <c r="B324" s="16"/>
      <c r="C324" s="16"/>
      <c r="D324" s="25"/>
      <c r="E324" s="25"/>
      <c r="F324" s="25"/>
      <c r="G324" s="25"/>
      <c r="H324" s="25"/>
    </row>
    <row r="325" spans="1:8" x14ac:dyDescent="0.2">
      <c r="A325" s="15"/>
      <c r="B325" s="16"/>
      <c r="C325" s="16"/>
      <c r="D325" s="25"/>
      <c r="E325" s="25"/>
      <c r="F325" s="25"/>
      <c r="G325" s="25"/>
      <c r="H325" s="25"/>
    </row>
    <row r="326" spans="1:8" x14ac:dyDescent="0.2">
      <c r="A326" s="15"/>
      <c r="B326" s="16"/>
      <c r="C326" s="16"/>
      <c r="D326" s="25"/>
      <c r="E326" s="25"/>
      <c r="F326" s="25"/>
      <c r="G326" s="25"/>
      <c r="H326" s="25"/>
    </row>
    <row r="327" spans="1:8" x14ac:dyDescent="0.2">
      <c r="A327" s="15"/>
      <c r="B327" s="16"/>
      <c r="C327" s="16"/>
      <c r="D327" s="25"/>
      <c r="E327" s="25"/>
      <c r="F327" s="25"/>
      <c r="G327" s="25"/>
      <c r="H327" s="25"/>
    </row>
    <row r="328" spans="1:8" x14ac:dyDescent="0.2">
      <c r="A328" s="15"/>
      <c r="B328" s="16"/>
      <c r="C328" s="16"/>
      <c r="D328" s="25"/>
      <c r="E328" s="25"/>
      <c r="F328" s="25"/>
      <c r="G328" s="25"/>
      <c r="H328" s="25"/>
    </row>
    <row r="329" spans="1:8" x14ac:dyDescent="0.2">
      <c r="A329" s="15"/>
      <c r="B329" s="16"/>
      <c r="C329" s="16"/>
      <c r="D329" s="25"/>
      <c r="E329" s="25"/>
      <c r="F329" s="25"/>
      <c r="G329" s="25"/>
      <c r="H329" s="25"/>
    </row>
    <row r="330" spans="1:8" x14ac:dyDescent="0.2">
      <c r="A330" s="15"/>
      <c r="B330" s="16"/>
      <c r="C330" s="16"/>
      <c r="D330" s="25"/>
      <c r="E330" s="25"/>
      <c r="F330" s="25"/>
      <c r="G330" s="25"/>
      <c r="H330" s="25"/>
    </row>
    <row r="331" spans="1:8" x14ac:dyDescent="0.2">
      <c r="A331" s="15"/>
      <c r="B331" s="16"/>
      <c r="C331" s="16"/>
      <c r="D331" s="25"/>
      <c r="E331" s="25"/>
      <c r="F331" s="25"/>
      <c r="G331" s="25"/>
      <c r="H331" s="25"/>
    </row>
    <row r="332" spans="1:8" x14ac:dyDescent="0.2">
      <c r="A332" s="15"/>
      <c r="B332" s="16"/>
      <c r="C332" s="16"/>
      <c r="D332" s="25"/>
      <c r="E332" s="25"/>
      <c r="F332" s="25"/>
      <c r="G332" s="25"/>
      <c r="H332" s="25"/>
    </row>
    <row r="333" spans="1:8" x14ac:dyDescent="0.2">
      <c r="A333" s="15"/>
      <c r="B333" s="16"/>
      <c r="C333" s="16"/>
      <c r="D333" s="25"/>
      <c r="E333" s="25"/>
      <c r="F333" s="25"/>
      <c r="G333" s="25"/>
      <c r="H333" s="25"/>
    </row>
    <row r="334" spans="1:8" x14ac:dyDescent="0.2">
      <c r="A334" s="15"/>
      <c r="B334" s="16"/>
      <c r="C334" s="16"/>
      <c r="D334" s="25"/>
      <c r="E334" s="25"/>
      <c r="F334" s="25"/>
      <c r="G334" s="25"/>
      <c r="H334" s="25"/>
    </row>
    <row r="335" spans="1:8" x14ac:dyDescent="0.2">
      <c r="A335" s="15"/>
      <c r="B335" s="16"/>
      <c r="C335" s="16"/>
      <c r="D335" s="25"/>
      <c r="E335" s="25"/>
      <c r="F335" s="25"/>
      <c r="G335" s="25"/>
      <c r="H335" s="25"/>
    </row>
    <row r="336" spans="1:8" x14ac:dyDescent="0.2">
      <c r="A336" s="15"/>
      <c r="B336" s="16"/>
      <c r="C336" s="16"/>
      <c r="D336" s="25"/>
      <c r="E336" s="25"/>
      <c r="F336" s="25"/>
      <c r="G336" s="25"/>
      <c r="H336" s="25"/>
    </row>
    <row r="337" spans="1:8" x14ac:dyDescent="0.2">
      <c r="A337" s="15"/>
      <c r="B337" s="16"/>
      <c r="C337" s="16"/>
      <c r="D337" s="25"/>
      <c r="E337" s="25"/>
      <c r="F337" s="25"/>
      <c r="G337" s="25"/>
      <c r="H337" s="25"/>
    </row>
    <row r="338" spans="1:8" x14ac:dyDescent="0.2">
      <c r="A338" s="15"/>
      <c r="B338" s="16"/>
      <c r="C338" s="16"/>
      <c r="D338" s="25"/>
      <c r="E338" s="25"/>
      <c r="F338" s="25"/>
      <c r="G338" s="25"/>
      <c r="H338" s="25"/>
    </row>
    <row r="339" spans="1:8" x14ac:dyDescent="0.2">
      <c r="A339" s="15"/>
      <c r="B339" s="16"/>
      <c r="C339" s="16"/>
      <c r="D339" s="25"/>
      <c r="E339" s="25"/>
      <c r="F339" s="25"/>
      <c r="G339" s="25"/>
      <c r="H339" s="25"/>
    </row>
    <row r="340" spans="1:8" x14ac:dyDescent="0.2">
      <c r="A340" s="15"/>
      <c r="B340" s="16"/>
      <c r="C340" s="16"/>
      <c r="D340" s="25"/>
      <c r="E340" s="25"/>
      <c r="F340" s="25"/>
      <c r="G340" s="25"/>
      <c r="H340" s="25"/>
    </row>
    <row r="341" spans="1:8" x14ac:dyDescent="0.2">
      <c r="A341" s="15"/>
      <c r="B341" s="16"/>
      <c r="C341" s="16"/>
      <c r="D341" s="25"/>
      <c r="E341" s="25"/>
      <c r="F341" s="25"/>
      <c r="G341" s="25"/>
      <c r="H341" s="25"/>
    </row>
    <row r="342" spans="1:8" x14ac:dyDescent="0.2">
      <c r="A342" s="15"/>
      <c r="B342" s="16"/>
      <c r="C342" s="16"/>
      <c r="D342" s="25"/>
      <c r="E342" s="25"/>
      <c r="F342" s="25"/>
      <c r="G342" s="25"/>
      <c r="H342" s="25"/>
    </row>
    <row r="343" spans="1:8" x14ac:dyDescent="0.2">
      <c r="A343" s="15"/>
      <c r="B343" s="16"/>
      <c r="C343" s="16"/>
      <c r="D343" s="25"/>
      <c r="E343" s="25"/>
      <c r="F343" s="25"/>
      <c r="G343" s="25"/>
      <c r="H343" s="25"/>
    </row>
    <row r="344" spans="1:8" x14ac:dyDescent="0.2">
      <c r="A344" s="15"/>
      <c r="B344" s="16"/>
      <c r="C344" s="16"/>
      <c r="D344" s="25"/>
      <c r="E344" s="25"/>
      <c r="F344" s="25"/>
      <c r="G344" s="25"/>
      <c r="H344" s="25"/>
    </row>
    <row r="345" spans="1:8" x14ac:dyDescent="0.2">
      <c r="A345" s="15"/>
      <c r="B345" s="16"/>
      <c r="C345" s="16"/>
      <c r="D345" s="25"/>
      <c r="E345" s="25"/>
      <c r="F345" s="25"/>
      <c r="G345" s="25"/>
      <c r="H345" s="25"/>
    </row>
    <row r="346" spans="1:8" x14ac:dyDescent="0.2">
      <c r="A346" s="15"/>
      <c r="B346" s="16"/>
      <c r="C346" s="16"/>
      <c r="D346" s="25"/>
      <c r="E346" s="25"/>
      <c r="F346" s="25"/>
      <c r="G346" s="25"/>
      <c r="H346" s="25"/>
    </row>
    <row r="347" spans="1:8" x14ac:dyDescent="0.2">
      <c r="A347" s="15"/>
      <c r="B347" s="16"/>
      <c r="C347" s="16"/>
      <c r="D347" s="25"/>
      <c r="E347" s="25"/>
      <c r="F347" s="25"/>
      <c r="G347" s="25"/>
      <c r="H347" s="25"/>
    </row>
    <row r="348" spans="1:8" x14ac:dyDescent="0.2">
      <c r="A348" s="15"/>
      <c r="B348" s="16"/>
      <c r="C348" s="16"/>
      <c r="D348" s="25"/>
      <c r="E348" s="25"/>
      <c r="F348" s="25"/>
      <c r="G348" s="25"/>
      <c r="H348" s="25"/>
    </row>
    <row r="349" spans="1:8" x14ac:dyDescent="0.2">
      <c r="A349" s="15"/>
      <c r="B349" s="16"/>
      <c r="C349" s="16"/>
      <c r="D349" s="25"/>
      <c r="E349" s="25"/>
      <c r="F349" s="25"/>
      <c r="G349" s="25"/>
      <c r="H349" s="25"/>
    </row>
    <row r="350" spans="1:8" x14ac:dyDescent="0.2">
      <c r="A350" s="15"/>
      <c r="B350" s="16"/>
      <c r="C350" s="16"/>
      <c r="D350" s="25"/>
      <c r="E350" s="25"/>
      <c r="F350" s="25"/>
      <c r="G350" s="25"/>
      <c r="H350" s="25"/>
    </row>
    <row r="351" spans="1:8" x14ac:dyDescent="0.2">
      <c r="A351" s="15"/>
      <c r="B351" s="16"/>
      <c r="C351" s="16"/>
      <c r="D351" s="25"/>
      <c r="E351" s="25"/>
      <c r="F351" s="25"/>
      <c r="G351" s="25"/>
      <c r="H351" s="25"/>
    </row>
    <row r="352" spans="1:8" x14ac:dyDescent="0.2">
      <c r="A352" s="15"/>
      <c r="B352" s="16"/>
      <c r="C352" s="16"/>
      <c r="D352" s="25"/>
      <c r="E352" s="25"/>
      <c r="F352" s="25"/>
      <c r="G352" s="25"/>
      <c r="H352" s="25"/>
    </row>
    <row r="353" spans="1:8" x14ac:dyDescent="0.2">
      <c r="A353" s="15"/>
      <c r="B353" s="16"/>
      <c r="C353" s="16"/>
      <c r="D353" s="25"/>
      <c r="E353" s="25"/>
      <c r="F353" s="25"/>
      <c r="G353" s="25"/>
      <c r="H353" s="25"/>
    </row>
    <row r="354" spans="1:8" x14ac:dyDescent="0.2">
      <c r="A354" s="15"/>
      <c r="B354" s="16"/>
      <c r="C354" s="16"/>
      <c r="D354" s="25"/>
      <c r="E354" s="25"/>
      <c r="F354" s="25"/>
      <c r="G354" s="25"/>
      <c r="H354" s="25"/>
    </row>
    <row r="355" spans="1:8" x14ac:dyDescent="0.2">
      <c r="A355" s="15"/>
      <c r="B355" s="16"/>
      <c r="C355" s="16"/>
      <c r="D355" s="25"/>
      <c r="E355" s="25"/>
      <c r="F355" s="25"/>
      <c r="G355" s="25"/>
      <c r="H355" s="25"/>
    </row>
    <row r="356" spans="1:8" x14ac:dyDescent="0.2">
      <c r="A356" s="15"/>
      <c r="B356" s="16"/>
      <c r="C356" s="16"/>
      <c r="D356" s="25"/>
      <c r="E356" s="25"/>
      <c r="F356" s="25"/>
      <c r="G356" s="25"/>
      <c r="H356" s="25"/>
    </row>
    <row r="357" spans="1:8" x14ac:dyDescent="0.2">
      <c r="A357" s="15"/>
      <c r="B357" s="16"/>
      <c r="C357" s="16"/>
      <c r="D357" s="25"/>
      <c r="E357" s="25"/>
      <c r="F357" s="25"/>
      <c r="G357" s="25"/>
      <c r="H357" s="25"/>
    </row>
    <row r="358" spans="1:8" x14ac:dyDescent="0.2">
      <c r="A358" s="15"/>
      <c r="B358" s="16"/>
      <c r="C358" s="16"/>
      <c r="D358" s="25"/>
      <c r="E358" s="25"/>
      <c r="F358" s="25"/>
      <c r="G358" s="25"/>
      <c r="H358" s="25"/>
    </row>
    <row r="359" spans="1:8" x14ac:dyDescent="0.2">
      <c r="A359" s="15"/>
      <c r="B359" s="16"/>
      <c r="C359" s="16"/>
      <c r="D359" s="25"/>
      <c r="E359" s="25"/>
      <c r="F359" s="25"/>
      <c r="G359" s="25"/>
      <c r="H359" s="25"/>
    </row>
    <row r="360" spans="1:8" x14ac:dyDescent="0.2">
      <c r="A360" s="15"/>
      <c r="B360" s="16"/>
      <c r="C360" s="16"/>
      <c r="D360" s="25"/>
      <c r="E360" s="25"/>
      <c r="F360" s="25"/>
      <c r="G360" s="25"/>
      <c r="H360" s="25"/>
    </row>
    <row r="361" spans="1:8" x14ac:dyDescent="0.2">
      <c r="A361" s="15"/>
      <c r="B361" s="16"/>
      <c r="C361" s="16"/>
      <c r="D361" s="25"/>
      <c r="E361" s="25"/>
      <c r="F361" s="25"/>
      <c r="G361" s="25"/>
      <c r="H361" s="25"/>
    </row>
    <row r="362" spans="1:8" x14ac:dyDescent="0.2">
      <c r="A362" s="15"/>
      <c r="B362" s="16"/>
      <c r="C362" s="16"/>
      <c r="D362" s="25"/>
      <c r="E362" s="25"/>
      <c r="F362" s="25"/>
      <c r="G362" s="25"/>
      <c r="H362" s="25"/>
    </row>
    <row r="363" spans="1:8" x14ac:dyDescent="0.2">
      <c r="A363" s="15"/>
      <c r="B363" s="16"/>
      <c r="C363" s="16"/>
      <c r="D363" s="25"/>
      <c r="E363" s="25"/>
      <c r="F363" s="25"/>
      <c r="G363" s="25"/>
      <c r="H363" s="25"/>
    </row>
    <row r="364" spans="1:8" x14ac:dyDescent="0.2">
      <c r="A364" s="15"/>
      <c r="B364" s="16"/>
      <c r="C364" s="16"/>
      <c r="D364" s="25"/>
      <c r="E364" s="25"/>
      <c r="F364" s="25"/>
      <c r="G364" s="25"/>
      <c r="H364" s="25"/>
    </row>
    <row r="365" spans="1:8" x14ac:dyDescent="0.2">
      <c r="A365" s="15"/>
      <c r="B365" s="16"/>
      <c r="C365" s="16"/>
      <c r="D365" s="25"/>
      <c r="E365" s="25"/>
      <c r="F365" s="25"/>
      <c r="G365" s="25"/>
      <c r="H365" s="25"/>
    </row>
    <row r="366" spans="1:8" x14ac:dyDescent="0.2">
      <c r="A366" s="15"/>
      <c r="B366" s="16"/>
      <c r="C366" s="16"/>
      <c r="D366" s="25"/>
      <c r="E366" s="25"/>
      <c r="F366" s="25"/>
      <c r="G366" s="25"/>
      <c r="H366" s="25"/>
    </row>
    <row r="367" spans="1:8" x14ac:dyDescent="0.2">
      <c r="A367" s="15"/>
      <c r="B367" s="16"/>
      <c r="C367" s="16"/>
      <c r="D367" s="25"/>
      <c r="E367" s="25"/>
      <c r="F367" s="25"/>
      <c r="G367" s="25"/>
      <c r="H367" s="25"/>
    </row>
    <row r="368" spans="1:8" x14ac:dyDescent="0.2">
      <c r="A368" s="15"/>
      <c r="B368" s="16"/>
      <c r="C368" s="16"/>
      <c r="D368" s="25"/>
      <c r="E368" s="25"/>
      <c r="F368" s="25"/>
      <c r="G368" s="25"/>
      <c r="H368" s="25"/>
    </row>
    <row r="369" spans="1:8" x14ac:dyDescent="0.2">
      <c r="A369" s="15"/>
      <c r="B369" s="16"/>
      <c r="C369" s="16"/>
      <c r="D369" s="25"/>
      <c r="E369" s="25"/>
      <c r="F369" s="25"/>
      <c r="G369" s="25"/>
      <c r="H369" s="25"/>
    </row>
    <row r="370" spans="1:8" x14ac:dyDescent="0.2">
      <c r="A370" s="15"/>
      <c r="B370" s="16"/>
      <c r="C370" s="16"/>
      <c r="D370" s="25"/>
      <c r="E370" s="25"/>
      <c r="F370" s="25"/>
      <c r="G370" s="25"/>
      <c r="H370" s="25"/>
    </row>
    <row r="371" spans="1:8" x14ac:dyDescent="0.2">
      <c r="A371" s="15"/>
      <c r="B371" s="16"/>
      <c r="C371" s="16"/>
      <c r="D371" s="25"/>
      <c r="E371" s="25"/>
      <c r="F371" s="25"/>
      <c r="G371" s="25"/>
      <c r="H371" s="25"/>
    </row>
    <row r="372" spans="1:8" x14ac:dyDescent="0.2">
      <c r="A372" s="15"/>
      <c r="B372" s="16"/>
      <c r="C372" s="16"/>
      <c r="D372" s="25"/>
      <c r="E372" s="25"/>
      <c r="F372" s="25"/>
      <c r="G372" s="25"/>
      <c r="H372" s="25"/>
    </row>
    <row r="373" spans="1:8" x14ac:dyDescent="0.2">
      <c r="A373" s="15"/>
      <c r="B373" s="16"/>
      <c r="C373" s="16"/>
      <c r="D373" s="25"/>
      <c r="E373" s="25"/>
      <c r="F373" s="25"/>
      <c r="G373" s="25"/>
      <c r="H373" s="25"/>
    </row>
    <row r="374" spans="1:8" x14ac:dyDescent="0.2">
      <c r="A374" s="15"/>
      <c r="B374" s="16"/>
      <c r="C374" s="16"/>
      <c r="D374" s="25"/>
      <c r="E374" s="25"/>
      <c r="F374" s="25"/>
      <c r="G374" s="25"/>
      <c r="H374" s="25"/>
    </row>
    <row r="375" spans="1:8" x14ac:dyDescent="0.2">
      <c r="A375" s="15"/>
      <c r="B375" s="16"/>
      <c r="C375" s="16"/>
      <c r="D375" s="25"/>
      <c r="E375" s="25"/>
      <c r="F375" s="25"/>
      <c r="G375" s="25"/>
      <c r="H375" s="25"/>
    </row>
    <row r="376" spans="1:8" x14ac:dyDescent="0.2">
      <c r="A376" s="15"/>
      <c r="B376" s="16"/>
      <c r="C376" s="16"/>
      <c r="D376" s="25"/>
      <c r="E376" s="25"/>
      <c r="F376" s="25"/>
      <c r="G376" s="25"/>
      <c r="H376" s="25"/>
    </row>
    <row r="377" spans="1:8" x14ac:dyDescent="0.2">
      <c r="A377" s="15"/>
      <c r="B377" s="16"/>
      <c r="C377" s="16"/>
      <c r="D377" s="25"/>
      <c r="E377" s="25"/>
      <c r="F377" s="25"/>
      <c r="G377" s="25"/>
      <c r="H377" s="25"/>
    </row>
    <row r="378" spans="1:8" x14ac:dyDescent="0.2">
      <c r="A378" s="15"/>
      <c r="B378" s="16"/>
      <c r="C378" s="16"/>
      <c r="D378" s="25"/>
      <c r="E378" s="25"/>
      <c r="F378" s="25"/>
      <c r="G378" s="25"/>
      <c r="H378" s="25"/>
    </row>
    <row r="379" spans="1:8" x14ac:dyDescent="0.2">
      <c r="A379" s="15"/>
      <c r="B379" s="16"/>
      <c r="C379" s="16"/>
      <c r="D379" s="25"/>
      <c r="E379" s="25"/>
      <c r="F379" s="25"/>
      <c r="G379" s="25"/>
      <c r="H379" s="25"/>
    </row>
    <row r="380" spans="1:8" x14ac:dyDescent="0.2">
      <c r="A380" s="15"/>
      <c r="B380" s="16"/>
      <c r="C380" s="16"/>
      <c r="D380" s="25"/>
      <c r="E380" s="25"/>
      <c r="F380" s="25"/>
      <c r="G380" s="25"/>
      <c r="H380" s="25"/>
    </row>
    <row r="381" spans="1:8" x14ac:dyDescent="0.2">
      <c r="A381" s="15"/>
      <c r="B381" s="16"/>
      <c r="C381" s="16"/>
      <c r="D381" s="25"/>
      <c r="E381" s="25"/>
      <c r="F381" s="25"/>
      <c r="G381" s="25"/>
      <c r="H381" s="25"/>
    </row>
    <row r="382" spans="1:8" x14ac:dyDescent="0.2">
      <c r="A382" s="15"/>
      <c r="B382" s="16"/>
      <c r="C382" s="16"/>
      <c r="D382" s="25"/>
      <c r="E382" s="25"/>
      <c r="F382" s="25"/>
      <c r="G382" s="25"/>
      <c r="H382" s="25"/>
    </row>
    <row r="383" spans="1:8" x14ac:dyDescent="0.2">
      <c r="A383" s="15"/>
      <c r="B383" s="16"/>
      <c r="C383" s="16"/>
      <c r="D383" s="25"/>
      <c r="E383" s="25"/>
      <c r="F383" s="25"/>
      <c r="G383" s="25"/>
      <c r="H383" s="25"/>
    </row>
    <row r="384" spans="1:8" x14ac:dyDescent="0.2">
      <c r="A384" s="15"/>
      <c r="B384" s="16"/>
      <c r="C384" s="16"/>
      <c r="D384" s="25"/>
      <c r="E384" s="25"/>
      <c r="F384" s="25"/>
      <c r="G384" s="25"/>
      <c r="H384" s="25"/>
    </row>
    <row r="385" spans="1:8" x14ac:dyDescent="0.2">
      <c r="A385" s="15"/>
      <c r="B385" s="16"/>
      <c r="C385" s="16"/>
      <c r="D385" s="25"/>
      <c r="E385" s="25"/>
      <c r="F385" s="25"/>
      <c r="G385" s="25"/>
      <c r="H385" s="25"/>
    </row>
    <row r="386" spans="1:8" x14ac:dyDescent="0.2">
      <c r="A386" s="15"/>
      <c r="B386" s="16"/>
      <c r="C386" s="16"/>
      <c r="D386" s="25"/>
      <c r="E386" s="25"/>
      <c r="F386" s="25"/>
      <c r="G386" s="25"/>
      <c r="H386" s="25"/>
    </row>
    <row r="387" spans="1:8" x14ac:dyDescent="0.2">
      <c r="A387" s="15"/>
      <c r="B387" s="16"/>
      <c r="C387" s="16"/>
      <c r="D387" s="25"/>
      <c r="E387" s="25"/>
      <c r="F387" s="25"/>
      <c r="G387" s="25"/>
      <c r="H387" s="25"/>
    </row>
    <row r="388" spans="1:8" x14ac:dyDescent="0.2">
      <c r="A388" s="15"/>
      <c r="B388" s="16"/>
      <c r="C388" s="16"/>
      <c r="D388" s="25"/>
      <c r="E388" s="25"/>
      <c r="F388" s="25"/>
      <c r="G388" s="25"/>
      <c r="H388" s="25"/>
    </row>
    <row r="389" spans="1:8" x14ac:dyDescent="0.2">
      <c r="A389" s="15"/>
      <c r="B389" s="16"/>
      <c r="C389" s="16"/>
      <c r="D389" s="25"/>
      <c r="E389" s="25"/>
      <c r="F389" s="25"/>
      <c r="G389" s="25"/>
      <c r="H389" s="25"/>
    </row>
    <row r="390" spans="1:8" x14ac:dyDescent="0.2">
      <c r="A390" s="15"/>
      <c r="B390" s="16"/>
      <c r="C390" s="16"/>
      <c r="D390" s="25"/>
      <c r="E390" s="25"/>
      <c r="F390" s="25"/>
      <c r="G390" s="25"/>
      <c r="H390" s="25"/>
    </row>
    <row r="391" spans="1:8" x14ac:dyDescent="0.2">
      <c r="A391" s="15"/>
      <c r="B391" s="16"/>
      <c r="C391" s="16"/>
      <c r="D391" s="25"/>
      <c r="E391" s="25"/>
      <c r="F391" s="25"/>
      <c r="G391" s="25"/>
      <c r="H391" s="25"/>
    </row>
    <row r="392" spans="1:8" x14ac:dyDescent="0.2">
      <c r="A392" s="15"/>
      <c r="B392" s="16"/>
      <c r="C392" s="16"/>
      <c r="D392" s="25"/>
      <c r="E392" s="25"/>
      <c r="F392" s="25"/>
      <c r="G392" s="25"/>
      <c r="H392" s="25"/>
    </row>
    <row r="393" spans="1:8" x14ac:dyDescent="0.2">
      <c r="A393" s="15"/>
      <c r="B393" s="16"/>
      <c r="C393" s="16"/>
      <c r="D393" s="25"/>
      <c r="E393" s="25"/>
      <c r="F393" s="25"/>
      <c r="G393" s="25"/>
      <c r="H393" s="25"/>
    </row>
    <row r="394" spans="1:8" x14ac:dyDescent="0.2">
      <c r="A394" s="15"/>
      <c r="B394" s="16"/>
      <c r="C394" s="16"/>
      <c r="D394" s="25"/>
      <c r="E394" s="25"/>
      <c r="F394" s="25"/>
      <c r="G394" s="25"/>
      <c r="H394" s="25"/>
    </row>
    <row r="395" spans="1:8" x14ac:dyDescent="0.2">
      <c r="A395" s="15"/>
      <c r="B395" s="16"/>
      <c r="C395" s="16"/>
      <c r="D395" s="25"/>
      <c r="E395" s="25"/>
      <c r="F395" s="25"/>
      <c r="G395" s="25"/>
      <c r="H395" s="25"/>
    </row>
    <row r="396" spans="1:8" x14ac:dyDescent="0.2">
      <c r="A396" s="15"/>
      <c r="B396" s="16"/>
      <c r="C396" s="16"/>
      <c r="D396" s="25"/>
      <c r="E396" s="25"/>
      <c r="F396" s="25"/>
      <c r="G396" s="25"/>
      <c r="H396" s="25"/>
    </row>
    <row r="397" spans="1:8" x14ac:dyDescent="0.2">
      <c r="A397" s="15"/>
      <c r="B397" s="16"/>
      <c r="C397" s="16"/>
      <c r="D397" s="25"/>
      <c r="E397" s="25"/>
      <c r="F397" s="25"/>
      <c r="G397" s="25"/>
      <c r="H397" s="25"/>
    </row>
    <row r="398" spans="1:8" x14ac:dyDescent="0.2">
      <c r="A398" s="15"/>
      <c r="B398" s="16"/>
      <c r="C398" s="16"/>
      <c r="D398" s="25"/>
      <c r="E398" s="25"/>
      <c r="F398" s="25"/>
      <c r="G398" s="25"/>
      <c r="H398" s="25"/>
    </row>
    <row r="399" spans="1:8" x14ac:dyDescent="0.2">
      <c r="A399" s="15"/>
      <c r="B399" s="16"/>
      <c r="C399" s="16"/>
      <c r="D399" s="25"/>
      <c r="E399" s="25"/>
      <c r="F399" s="25"/>
      <c r="G399" s="25"/>
      <c r="H399" s="25"/>
    </row>
    <row r="400" spans="1:8" x14ac:dyDescent="0.2">
      <c r="A400" s="15"/>
      <c r="B400" s="16"/>
      <c r="C400" s="16"/>
      <c r="D400" s="25"/>
      <c r="E400" s="25"/>
      <c r="F400" s="25"/>
      <c r="G400" s="25"/>
      <c r="H400" s="25"/>
    </row>
    <row r="401" spans="1:8" x14ac:dyDescent="0.2">
      <c r="A401" s="15"/>
      <c r="B401" s="16"/>
      <c r="C401" s="16"/>
      <c r="D401" s="25"/>
      <c r="E401" s="25"/>
      <c r="F401" s="25"/>
      <c r="G401" s="25"/>
      <c r="H401" s="25"/>
    </row>
    <row r="402" spans="1:8" x14ac:dyDescent="0.2">
      <c r="A402" s="15"/>
      <c r="B402" s="16"/>
      <c r="C402" s="16"/>
      <c r="D402" s="25"/>
      <c r="E402" s="25"/>
      <c r="F402" s="25"/>
      <c r="G402" s="25"/>
      <c r="H402" s="25"/>
    </row>
    <row r="403" spans="1:8" x14ac:dyDescent="0.2">
      <c r="A403" s="15"/>
      <c r="B403" s="16"/>
      <c r="C403" s="16"/>
      <c r="D403" s="25"/>
      <c r="E403" s="25"/>
      <c r="F403" s="25"/>
      <c r="G403" s="25"/>
      <c r="H403" s="25"/>
    </row>
    <row r="404" spans="1:8" x14ac:dyDescent="0.2">
      <c r="A404" s="15"/>
      <c r="B404" s="16"/>
      <c r="C404" s="16"/>
      <c r="D404" s="25"/>
      <c r="E404" s="25"/>
      <c r="F404" s="25"/>
      <c r="G404" s="25"/>
      <c r="H404" s="25"/>
    </row>
    <row r="405" spans="1:8" x14ac:dyDescent="0.2">
      <c r="A405" s="15"/>
      <c r="B405" s="16"/>
      <c r="C405" s="16"/>
      <c r="D405" s="43"/>
      <c r="E405" s="44"/>
      <c r="F405" s="44"/>
      <c r="G405" s="44"/>
      <c r="H405" s="45"/>
    </row>
    <row r="406" spans="1:8" x14ac:dyDescent="0.2">
      <c r="A406" s="15"/>
      <c r="B406" s="16"/>
      <c r="C406" s="16"/>
      <c r="D406" s="20"/>
    </row>
    <row r="407" spans="1:8" x14ac:dyDescent="0.2">
      <c r="A407" s="15"/>
      <c r="B407" s="16"/>
      <c r="C407" s="16"/>
      <c r="D407" s="20"/>
    </row>
    <row r="408" spans="1:8" x14ac:dyDescent="0.2">
      <c r="A408" s="15"/>
      <c r="B408" s="16"/>
      <c r="C408" s="16"/>
      <c r="D408" s="20"/>
    </row>
    <row r="409" spans="1:8" x14ac:dyDescent="0.2">
      <c r="A409" s="15"/>
      <c r="B409" s="16"/>
      <c r="C409" s="16"/>
      <c r="D409" s="20"/>
    </row>
    <row r="410" spans="1:8" x14ac:dyDescent="0.2">
      <c r="A410" s="15"/>
      <c r="B410" s="16"/>
      <c r="C410" s="16"/>
      <c r="D410" s="20"/>
    </row>
    <row r="411" spans="1:8" x14ac:dyDescent="0.2">
      <c r="A411" s="15"/>
      <c r="B411" s="16"/>
      <c r="C411" s="16"/>
      <c r="D411" s="20"/>
    </row>
    <row r="412" spans="1:8" x14ac:dyDescent="0.2">
      <c r="A412" s="15"/>
      <c r="B412" s="16"/>
      <c r="C412" s="16"/>
      <c r="D412" s="20"/>
    </row>
    <row r="413" spans="1:8" x14ac:dyDescent="0.2">
      <c r="A413" s="15"/>
      <c r="B413" s="16"/>
      <c r="C413" s="16"/>
      <c r="D413" s="20"/>
    </row>
    <row r="414" spans="1:8" x14ac:dyDescent="0.2">
      <c r="A414" s="15"/>
      <c r="B414" s="16"/>
      <c r="C414" s="16"/>
      <c r="D414" s="20"/>
    </row>
    <row r="415" spans="1:8" x14ac:dyDescent="0.2">
      <c r="A415" s="15"/>
      <c r="B415" s="16"/>
      <c r="C415" s="16"/>
      <c r="D415" s="20"/>
    </row>
    <row r="416" spans="1:8" x14ac:dyDescent="0.2">
      <c r="A416" s="15"/>
      <c r="B416" s="16"/>
      <c r="C416" s="16"/>
      <c r="D416" s="20"/>
    </row>
    <row r="417" spans="1:4" x14ac:dyDescent="0.2">
      <c r="A417" s="15"/>
      <c r="B417" s="16"/>
      <c r="C417" s="16"/>
      <c r="D417" s="20"/>
    </row>
    <row r="418" spans="1:4" x14ac:dyDescent="0.2">
      <c r="A418" s="15"/>
      <c r="B418" s="16"/>
      <c r="C418" s="16"/>
      <c r="D418" s="20"/>
    </row>
    <row r="419" spans="1:4" x14ac:dyDescent="0.2">
      <c r="A419" s="15"/>
      <c r="B419" s="16"/>
      <c r="C419" s="16"/>
      <c r="D419" s="20"/>
    </row>
    <row r="420" spans="1:4" x14ac:dyDescent="0.2">
      <c r="A420" s="15"/>
      <c r="B420" s="16"/>
      <c r="C420" s="16"/>
      <c r="D420" s="20"/>
    </row>
    <row r="421" spans="1:4" x14ac:dyDescent="0.2">
      <c r="A421" s="15"/>
      <c r="B421" s="16"/>
      <c r="C421" s="16"/>
      <c r="D421" s="20"/>
    </row>
    <row r="422" spans="1:4" x14ac:dyDescent="0.2">
      <c r="A422" s="15"/>
      <c r="B422" s="16"/>
      <c r="C422" s="16"/>
      <c r="D422" s="20"/>
    </row>
    <row r="423" spans="1:4" x14ac:dyDescent="0.2">
      <c r="A423" s="15"/>
      <c r="B423" s="16"/>
      <c r="C423" s="16"/>
      <c r="D423" s="20"/>
    </row>
    <row r="424" spans="1:4" x14ac:dyDescent="0.2">
      <c r="A424" s="15"/>
      <c r="B424" s="16"/>
      <c r="C424" s="16"/>
      <c r="D424" s="20"/>
    </row>
    <row r="425" spans="1:4" x14ac:dyDescent="0.2">
      <c r="A425" s="15"/>
      <c r="B425" s="16"/>
      <c r="C425" s="16"/>
      <c r="D425" s="20"/>
    </row>
    <row r="426" spans="1:4" x14ac:dyDescent="0.2">
      <c r="A426" s="15"/>
      <c r="B426" s="16"/>
      <c r="C426" s="16"/>
      <c r="D426" s="20"/>
    </row>
    <row r="427" spans="1:4" x14ac:dyDescent="0.2">
      <c r="A427" s="15"/>
      <c r="B427" s="16"/>
      <c r="C427" s="16"/>
      <c r="D427" s="20"/>
    </row>
    <row r="428" spans="1:4" x14ac:dyDescent="0.2">
      <c r="A428" s="15"/>
      <c r="B428" s="16"/>
      <c r="C428" s="16"/>
      <c r="D428" s="20"/>
    </row>
    <row r="429" spans="1:4" x14ac:dyDescent="0.2">
      <c r="A429" s="15"/>
      <c r="B429" s="16"/>
      <c r="C429" s="16"/>
      <c r="D429" s="20"/>
    </row>
    <row r="430" spans="1:4" x14ac:dyDescent="0.2">
      <c r="A430" s="15"/>
      <c r="B430" s="16"/>
      <c r="C430" s="16"/>
      <c r="D430" s="20"/>
    </row>
    <row r="431" spans="1:4" x14ac:dyDescent="0.2">
      <c r="A431" s="15"/>
      <c r="B431" s="16"/>
      <c r="C431" s="16"/>
      <c r="D431" s="20"/>
    </row>
    <row r="432" spans="1:4" x14ac:dyDescent="0.2">
      <c r="A432" s="15"/>
      <c r="B432" s="16"/>
      <c r="C432" s="16"/>
      <c r="D432" s="20"/>
    </row>
    <row r="433" spans="1:4" x14ac:dyDescent="0.2">
      <c r="A433" s="15"/>
      <c r="B433" s="16"/>
      <c r="C433" s="16"/>
      <c r="D433" s="20"/>
    </row>
    <row r="434" spans="1:4" x14ac:dyDescent="0.2">
      <c r="A434" s="15"/>
      <c r="B434" s="16"/>
      <c r="C434" s="16"/>
      <c r="D434" s="20"/>
    </row>
    <row r="435" spans="1:4" x14ac:dyDescent="0.2">
      <c r="A435" s="15"/>
      <c r="B435" s="16"/>
      <c r="C435" s="16"/>
      <c r="D435" s="20"/>
    </row>
    <row r="436" spans="1:4" x14ac:dyDescent="0.2">
      <c r="A436" s="15"/>
      <c r="B436" s="16"/>
      <c r="C436" s="16"/>
      <c r="D436" s="20"/>
    </row>
    <row r="437" spans="1:4" x14ac:dyDescent="0.2">
      <c r="A437" s="15"/>
      <c r="B437" s="16"/>
      <c r="C437" s="16"/>
      <c r="D437" s="20"/>
    </row>
    <row r="438" spans="1:4" x14ac:dyDescent="0.2">
      <c r="A438" s="15"/>
      <c r="B438" s="16"/>
      <c r="C438" s="16"/>
      <c r="D438" s="20"/>
    </row>
    <row r="439" spans="1:4" x14ac:dyDescent="0.2">
      <c r="A439" s="15"/>
      <c r="B439" s="16"/>
      <c r="C439" s="16"/>
      <c r="D439" s="20"/>
    </row>
    <row r="440" spans="1:4" x14ac:dyDescent="0.2">
      <c r="A440" s="15"/>
      <c r="B440" s="16"/>
      <c r="C440" s="16"/>
      <c r="D440" s="20"/>
    </row>
    <row r="441" spans="1:4" x14ac:dyDescent="0.2">
      <c r="A441" s="15"/>
      <c r="B441" s="16"/>
      <c r="C441" s="16"/>
      <c r="D441" s="20"/>
    </row>
    <row r="442" spans="1:4" x14ac:dyDescent="0.2">
      <c r="A442" s="15"/>
      <c r="B442" s="16"/>
      <c r="C442" s="16"/>
      <c r="D442" s="20"/>
    </row>
    <row r="443" spans="1:4" x14ac:dyDescent="0.2">
      <c r="A443" s="15"/>
      <c r="B443" s="16"/>
      <c r="C443" s="16"/>
      <c r="D443" s="20"/>
    </row>
    <row r="444" spans="1:4" x14ac:dyDescent="0.2">
      <c r="A444" s="15"/>
      <c r="B444" s="16"/>
      <c r="C444" s="16"/>
      <c r="D444" s="20"/>
    </row>
    <row r="445" spans="1:4" x14ac:dyDescent="0.2">
      <c r="A445" s="15"/>
      <c r="B445" s="16"/>
      <c r="C445" s="16"/>
      <c r="D445" s="20"/>
    </row>
    <row r="446" spans="1:4" x14ac:dyDescent="0.2">
      <c r="A446" s="15"/>
      <c r="B446" s="16"/>
      <c r="C446" s="16"/>
      <c r="D446" s="20"/>
    </row>
    <row r="447" spans="1:4" x14ac:dyDescent="0.2">
      <c r="A447" s="15"/>
      <c r="B447" s="16"/>
      <c r="C447" s="16"/>
      <c r="D447" s="20"/>
    </row>
    <row r="448" spans="1:4" x14ac:dyDescent="0.2">
      <c r="A448" s="15"/>
      <c r="B448" s="16"/>
      <c r="C448" s="16"/>
      <c r="D448" s="20"/>
    </row>
    <row r="449" spans="1:4" x14ac:dyDescent="0.2">
      <c r="A449" s="15"/>
      <c r="B449" s="16"/>
      <c r="C449" s="16"/>
      <c r="D449" s="20"/>
    </row>
    <row r="450" spans="1:4" x14ac:dyDescent="0.2">
      <c r="A450" s="15"/>
      <c r="B450" s="16"/>
      <c r="C450" s="16"/>
      <c r="D450" s="20"/>
    </row>
    <row r="451" spans="1:4" x14ac:dyDescent="0.2">
      <c r="A451" s="15"/>
      <c r="B451" s="16"/>
      <c r="C451" s="16"/>
      <c r="D451" s="20"/>
    </row>
    <row r="452" spans="1:4" x14ac:dyDescent="0.2">
      <c r="A452" s="15"/>
      <c r="B452" s="16"/>
      <c r="C452" s="16"/>
      <c r="D452" s="20"/>
    </row>
    <row r="453" spans="1:4" x14ac:dyDescent="0.2">
      <c r="A453" s="15"/>
      <c r="B453" s="16"/>
      <c r="C453" s="16"/>
      <c r="D453" s="20"/>
    </row>
    <row r="454" spans="1:4" x14ac:dyDescent="0.2">
      <c r="A454" s="15"/>
      <c r="B454" s="16"/>
      <c r="C454" s="16"/>
      <c r="D454" s="20"/>
    </row>
    <row r="455" spans="1:4" x14ac:dyDescent="0.2">
      <c r="A455" s="15"/>
      <c r="B455" s="16"/>
      <c r="C455" s="16"/>
      <c r="D455" s="20"/>
    </row>
    <row r="456" spans="1:4" x14ac:dyDescent="0.2">
      <c r="A456" s="15"/>
      <c r="B456" s="16"/>
      <c r="C456" s="16"/>
      <c r="D456" s="20"/>
    </row>
    <row r="457" spans="1:4" x14ac:dyDescent="0.2">
      <c r="A457" s="15"/>
      <c r="B457" s="16"/>
      <c r="C457" s="16"/>
      <c r="D457" s="20"/>
    </row>
    <row r="458" spans="1:4" x14ac:dyDescent="0.2">
      <c r="A458" s="15"/>
      <c r="B458" s="16"/>
      <c r="C458" s="16"/>
      <c r="D458" s="20"/>
    </row>
    <row r="459" spans="1:4" x14ac:dyDescent="0.2">
      <c r="A459" s="15"/>
      <c r="B459" s="16"/>
      <c r="C459" s="16"/>
      <c r="D459" s="20"/>
    </row>
    <row r="460" spans="1:4" x14ac:dyDescent="0.2">
      <c r="A460" s="15"/>
      <c r="B460" s="16"/>
      <c r="C460" s="16"/>
      <c r="D460" s="20"/>
    </row>
    <row r="461" spans="1:4" x14ac:dyDescent="0.2">
      <c r="A461" s="15"/>
      <c r="B461" s="16"/>
      <c r="C461" s="16"/>
      <c r="D461" s="20"/>
    </row>
    <row r="462" spans="1:4" x14ac:dyDescent="0.2">
      <c r="A462" s="15"/>
      <c r="B462" s="16"/>
      <c r="C462" s="16"/>
      <c r="D462" s="20"/>
    </row>
    <row r="463" spans="1:4" x14ac:dyDescent="0.2">
      <c r="A463" s="15"/>
      <c r="B463" s="16"/>
      <c r="C463" s="16"/>
      <c r="D463" s="20"/>
    </row>
    <row r="464" spans="1:4" x14ac:dyDescent="0.2">
      <c r="A464" s="15"/>
      <c r="B464" s="16"/>
      <c r="C464" s="16"/>
      <c r="D464" s="20"/>
    </row>
    <row r="465" spans="1:4" x14ac:dyDescent="0.2">
      <c r="A465" s="15"/>
      <c r="B465" s="16"/>
      <c r="C465" s="16"/>
      <c r="D465" s="20"/>
    </row>
    <row r="466" spans="1:4" x14ac:dyDescent="0.2">
      <c r="A466" s="15"/>
      <c r="B466" s="16"/>
      <c r="C466" s="16"/>
      <c r="D466" s="20"/>
    </row>
    <row r="467" spans="1:4" x14ac:dyDescent="0.2">
      <c r="A467" s="15"/>
      <c r="B467" s="16"/>
      <c r="C467" s="16"/>
      <c r="D467" s="20"/>
    </row>
    <row r="468" spans="1:4" x14ac:dyDescent="0.2">
      <c r="A468" s="15"/>
      <c r="B468" s="16"/>
      <c r="C468" s="16"/>
      <c r="D468" s="20"/>
    </row>
    <row r="469" spans="1:4" x14ac:dyDescent="0.2">
      <c r="A469" s="15"/>
      <c r="B469" s="16"/>
      <c r="C469" s="16"/>
      <c r="D469" s="20"/>
    </row>
    <row r="470" spans="1:4" x14ac:dyDescent="0.2">
      <c r="A470" s="15"/>
      <c r="B470" s="16"/>
      <c r="C470" s="16"/>
      <c r="D470" s="20"/>
    </row>
    <row r="471" spans="1:4" x14ac:dyDescent="0.2">
      <c r="A471" s="15"/>
      <c r="B471" s="16"/>
      <c r="C471" s="16"/>
      <c r="D471" s="20"/>
    </row>
    <row r="472" spans="1:4" x14ac:dyDescent="0.2">
      <c r="A472" s="15"/>
      <c r="B472" s="16"/>
      <c r="C472" s="16"/>
      <c r="D472" s="20"/>
    </row>
    <row r="473" spans="1:4" x14ac:dyDescent="0.2">
      <c r="A473" s="15"/>
      <c r="B473" s="16"/>
      <c r="C473" s="16"/>
      <c r="D473" s="20"/>
    </row>
    <row r="474" spans="1:4" x14ac:dyDescent="0.2">
      <c r="A474" s="15"/>
      <c r="B474" s="16"/>
      <c r="C474" s="16"/>
      <c r="D474" s="20"/>
    </row>
    <row r="475" spans="1:4" x14ac:dyDescent="0.2">
      <c r="A475" s="15"/>
      <c r="B475" s="16"/>
      <c r="C475" s="16"/>
      <c r="D475" s="20"/>
    </row>
    <row r="476" spans="1:4" x14ac:dyDescent="0.2">
      <c r="A476" s="15"/>
      <c r="B476" s="16"/>
      <c r="C476" s="16"/>
      <c r="D476" s="20"/>
    </row>
    <row r="477" spans="1:4" x14ac:dyDescent="0.2">
      <c r="A477" s="15"/>
      <c r="B477" s="16"/>
      <c r="C477" s="16"/>
      <c r="D477" s="20"/>
    </row>
    <row r="478" spans="1:4" x14ac:dyDescent="0.2">
      <c r="A478" s="15"/>
      <c r="B478" s="16"/>
      <c r="C478" s="16"/>
      <c r="D478" s="20"/>
    </row>
    <row r="479" spans="1:4" x14ac:dyDescent="0.2">
      <c r="A479" s="15"/>
      <c r="B479" s="16"/>
      <c r="C479" s="16"/>
      <c r="D479" s="20"/>
    </row>
    <row r="480" spans="1:4" x14ac:dyDescent="0.2">
      <c r="A480" s="15"/>
      <c r="B480" s="16"/>
      <c r="C480" s="16"/>
      <c r="D480" s="20"/>
    </row>
    <row r="481" spans="1:4" x14ac:dyDescent="0.2">
      <c r="A481" s="15"/>
      <c r="B481" s="16"/>
      <c r="C481" s="16"/>
      <c r="D481" s="20"/>
    </row>
    <row r="482" spans="1:4" x14ac:dyDescent="0.2">
      <c r="A482" s="15"/>
      <c r="B482" s="16"/>
      <c r="C482" s="16"/>
      <c r="D482" s="20"/>
    </row>
    <row r="483" spans="1:4" x14ac:dyDescent="0.2">
      <c r="A483" s="15"/>
      <c r="B483" s="16"/>
      <c r="C483" s="16"/>
      <c r="D483" s="20"/>
    </row>
    <row r="484" spans="1:4" x14ac:dyDescent="0.2">
      <c r="A484" s="15"/>
      <c r="B484" s="16"/>
      <c r="C484" s="16"/>
      <c r="D484" s="20"/>
    </row>
    <row r="485" spans="1:4" x14ac:dyDescent="0.2">
      <c r="A485" s="15"/>
      <c r="B485" s="16"/>
      <c r="C485" s="16"/>
      <c r="D485" s="20"/>
    </row>
    <row r="486" spans="1:4" x14ac:dyDescent="0.2">
      <c r="A486" s="15"/>
      <c r="B486" s="16"/>
      <c r="C486" s="16"/>
      <c r="D486" s="20"/>
    </row>
    <row r="487" spans="1:4" x14ac:dyDescent="0.2">
      <c r="A487" s="15"/>
      <c r="B487" s="16"/>
      <c r="C487" s="16"/>
      <c r="D487" s="20"/>
    </row>
    <row r="488" spans="1:4" x14ac:dyDescent="0.2">
      <c r="A488" s="15"/>
      <c r="B488" s="16"/>
      <c r="C488" s="16"/>
      <c r="D488" s="20"/>
    </row>
    <row r="489" spans="1:4" x14ac:dyDescent="0.2">
      <c r="A489" s="15"/>
      <c r="B489" s="16"/>
      <c r="C489" s="16"/>
      <c r="D489" s="20"/>
    </row>
    <row r="490" spans="1:4" x14ac:dyDescent="0.2">
      <c r="A490" s="15"/>
      <c r="B490" s="16"/>
      <c r="C490" s="16"/>
      <c r="D490" s="20"/>
    </row>
    <row r="491" spans="1:4" x14ac:dyDescent="0.2">
      <c r="A491" s="15"/>
      <c r="B491" s="16"/>
      <c r="C491" s="16"/>
      <c r="D491" s="20"/>
    </row>
    <row r="492" spans="1:4" x14ac:dyDescent="0.2">
      <c r="A492" s="15"/>
      <c r="B492" s="16"/>
      <c r="C492" s="16"/>
      <c r="D492" s="20"/>
    </row>
    <row r="493" spans="1:4" x14ac:dyDescent="0.2">
      <c r="A493" s="15"/>
      <c r="B493" s="16"/>
      <c r="C493" s="16"/>
      <c r="D493" s="20"/>
    </row>
    <row r="494" spans="1:4" x14ac:dyDescent="0.2">
      <c r="A494" s="15"/>
      <c r="B494" s="16"/>
      <c r="C494" s="16"/>
      <c r="D494" s="20"/>
    </row>
    <row r="495" spans="1:4" x14ac:dyDescent="0.2">
      <c r="A495" s="15"/>
      <c r="B495" s="16"/>
      <c r="C495" s="16"/>
      <c r="D495" s="20"/>
    </row>
    <row r="496" spans="1:4" x14ac:dyDescent="0.2">
      <c r="A496" s="15"/>
      <c r="B496" s="16"/>
      <c r="C496" s="16"/>
      <c r="D496" s="20"/>
    </row>
    <row r="497" spans="1:4" x14ac:dyDescent="0.2">
      <c r="A497" s="15"/>
      <c r="B497" s="16"/>
      <c r="C497" s="16"/>
      <c r="D497" s="20"/>
    </row>
    <row r="498" spans="1:4" x14ac:dyDescent="0.2">
      <c r="A498" s="15"/>
      <c r="B498" s="16"/>
      <c r="C498" s="16"/>
      <c r="D498" s="20"/>
    </row>
    <row r="499" spans="1:4" x14ac:dyDescent="0.2">
      <c r="A499" s="15"/>
      <c r="B499" s="16"/>
      <c r="C499" s="16"/>
      <c r="D499" s="20"/>
    </row>
    <row r="500" spans="1:4" x14ac:dyDescent="0.2">
      <c r="A500" s="15"/>
      <c r="B500" s="16"/>
      <c r="C500" s="16"/>
      <c r="D500" s="20"/>
    </row>
    <row r="501" spans="1:4" x14ac:dyDescent="0.2">
      <c r="A501" s="15"/>
      <c r="B501" s="16"/>
      <c r="C501" s="16"/>
      <c r="D501" s="20"/>
    </row>
    <row r="502" spans="1:4" x14ac:dyDescent="0.2">
      <c r="A502" s="15"/>
      <c r="B502" s="16"/>
      <c r="C502" s="16"/>
      <c r="D502" s="20"/>
    </row>
    <row r="503" spans="1:4" x14ac:dyDescent="0.2">
      <c r="A503" s="15"/>
      <c r="B503" s="16"/>
      <c r="C503" s="16"/>
      <c r="D503" s="20"/>
    </row>
    <row r="504" spans="1:4" x14ac:dyDescent="0.2">
      <c r="A504" s="15"/>
      <c r="B504" s="16"/>
      <c r="C504" s="16"/>
      <c r="D504" s="20"/>
    </row>
    <row r="505" spans="1:4" x14ac:dyDescent="0.2">
      <c r="A505" s="15"/>
      <c r="B505" s="16"/>
      <c r="C505" s="16"/>
      <c r="D505" s="20"/>
    </row>
    <row r="506" spans="1:4" x14ac:dyDescent="0.2">
      <c r="A506" s="15"/>
      <c r="B506" s="16"/>
      <c r="C506" s="16"/>
      <c r="D506" s="20"/>
    </row>
    <row r="507" spans="1:4" x14ac:dyDescent="0.2">
      <c r="A507" s="15"/>
      <c r="B507" s="16"/>
      <c r="C507" s="16"/>
      <c r="D507" s="20"/>
    </row>
    <row r="508" spans="1:4" x14ac:dyDescent="0.2">
      <c r="A508" s="15"/>
      <c r="B508" s="16"/>
      <c r="C508" s="16"/>
      <c r="D508" s="20"/>
    </row>
    <row r="509" spans="1:4" x14ac:dyDescent="0.2">
      <c r="A509" s="15"/>
      <c r="B509" s="16"/>
      <c r="C509" s="16"/>
      <c r="D509" s="20"/>
    </row>
    <row r="510" spans="1:4" x14ac:dyDescent="0.2">
      <c r="A510" s="15"/>
      <c r="B510" s="16"/>
      <c r="C510" s="16"/>
      <c r="D510" s="20"/>
    </row>
    <row r="511" spans="1:4" x14ac:dyDescent="0.2">
      <c r="A511" s="15"/>
      <c r="B511" s="16"/>
      <c r="C511" s="16"/>
      <c r="D511" s="20"/>
    </row>
    <row r="512" spans="1:4" x14ac:dyDescent="0.2">
      <c r="A512" s="15"/>
      <c r="B512" s="16"/>
      <c r="C512" s="16"/>
      <c r="D512" s="20"/>
    </row>
    <row r="513" spans="1:4" x14ac:dyDescent="0.2">
      <c r="A513" s="15"/>
      <c r="B513" s="16"/>
      <c r="C513" s="16"/>
      <c r="D513" s="20"/>
    </row>
    <row r="514" spans="1:4" x14ac:dyDescent="0.2">
      <c r="A514" s="15"/>
      <c r="B514" s="16"/>
      <c r="C514" s="16"/>
      <c r="D514" s="20"/>
    </row>
    <row r="515" spans="1:4" x14ac:dyDescent="0.2">
      <c r="A515" s="15"/>
      <c r="B515" s="16"/>
      <c r="C515" s="16"/>
      <c r="D515" s="20"/>
    </row>
    <row r="516" spans="1:4" x14ac:dyDescent="0.2">
      <c r="A516" s="15"/>
      <c r="B516" s="16"/>
      <c r="C516" s="16"/>
      <c r="D516" s="20"/>
    </row>
    <row r="517" spans="1:4" x14ac:dyDescent="0.2">
      <c r="A517" s="15"/>
      <c r="B517" s="16"/>
      <c r="C517" s="16"/>
      <c r="D517" s="20"/>
    </row>
    <row r="518" spans="1:4" x14ac:dyDescent="0.2">
      <c r="A518" s="15"/>
      <c r="B518" s="16"/>
      <c r="C518" s="16"/>
      <c r="D518" s="20"/>
    </row>
    <row r="519" spans="1:4" x14ac:dyDescent="0.2">
      <c r="A519" s="15"/>
      <c r="B519" s="16"/>
      <c r="C519" s="16"/>
      <c r="D519" s="20"/>
    </row>
    <row r="520" spans="1:4" x14ac:dyDescent="0.2">
      <c r="A520" s="15"/>
      <c r="B520" s="16"/>
      <c r="C520" s="16"/>
      <c r="D520" s="20"/>
    </row>
    <row r="521" spans="1:4" x14ac:dyDescent="0.2">
      <c r="A521" s="15"/>
      <c r="B521" s="16"/>
      <c r="C521" s="16"/>
      <c r="D521" s="20"/>
    </row>
    <row r="522" spans="1:4" x14ac:dyDescent="0.2">
      <c r="A522" s="15"/>
      <c r="B522" s="16"/>
      <c r="C522" s="16"/>
      <c r="D522" s="20"/>
    </row>
    <row r="523" spans="1:4" x14ac:dyDescent="0.2">
      <c r="A523" s="15"/>
      <c r="B523" s="16"/>
      <c r="C523" s="16"/>
      <c r="D523" s="20"/>
    </row>
    <row r="524" spans="1:4" x14ac:dyDescent="0.2">
      <c r="A524" s="15"/>
      <c r="B524" s="16"/>
      <c r="C524" s="16"/>
      <c r="D524" s="20"/>
    </row>
    <row r="525" spans="1:4" x14ac:dyDescent="0.2">
      <c r="A525" s="15"/>
      <c r="B525" s="16"/>
      <c r="C525" s="16"/>
      <c r="D525" s="20"/>
    </row>
    <row r="526" spans="1:4" x14ac:dyDescent="0.2">
      <c r="A526" s="15"/>
      <c r="B526" s="16"/>
      <c r="C526" s="16"/>
      <c r="D526" s="20"/>
    </row>
    <row r="527" spans="1:4" x14ac:dyDescent="0.2">
      <c r="A527" s="15"/>
      <c r="B527" s="16"/>
      <c r="C527" s="16"/>
      <c r="D527" s="20"/>
    </row>
    <row r="528" spans="1:4" x14ac:dyDescent="0.2">
      <c r="A528" s="15"/>
      <c r="B528" s="16"/>
      <c r="C528" s="16"/>
      <c r="D528" s="20"/>
    </row>
    <row r="529" spans="1:4" x14ac:dyDescent="0.2">
      <c r="A529" s="15"/>
      <c r="B529" s="16"/>
      <c r="C529" s="16"/>
      <c r="D529" s="20"/>
    </row>
    <row r="530" spans="1:4" x14ac:dyDescent="0.2">
      <c r="A530" s="15"/>
      <c r="B530" s="16"/>
      <c r="C530" s="16"/>
      <c r="D530" s="20"/>
    </row>
    <row r="531" spans="1:4" x14ac:dyDescent="0.2">
      <c r="A531" s="15"/>
      <c r="B531" s="16"/>
      <c r="C531" s="16"/>
      <c r="D531" s="20"/>
    </row>
    <row r="532" spans="1:4" x14ac:dyDescent="0.2">
      <c r="A532" s="15"/>
      <c r="B532" s="16"/>
      <c r="C532" s="16"/>
      <c r="D532" s="20"/>
    </row>
    <row r="533" spans="1:4" x14ac:dyDescent="0.2">
      <c r="A533" s="15"/>
      <c r="B533" s="16"/>
      <c r="C533" s="16"/>
      <c r="D533" s="20"/>
    </row>
    <row r="534" spans="1:4" x14ac:dyDescent="0.2">
      <c r="A534" s="15"/>
      <c r="B534" s="16"/>
      <c r="C534" s="16"/>
      <c r="D534" s="20"/>
    </row>
    <row r="535" spans="1:4" x14ac:dyDescent="0.2">
      <c r="A535" s="15"/>
      <c r="B535" s="16"/>
      <c r="C535" s="16"/>
      <c r="D535" s="20"/>
    </row>
    <row r="536" spans="1:4" x14ac:dyDescent="0.2">
      <c r="A536" s="15"/>
      <c r="B536" s="16"/>
      <c r="C536" s="16"/>
      <c r="D536" s="20"/>
    </row>
    <row r="537" spans="1:4" x14ac:dyDescent="0.2">
      <c r="A537" s="15"/>
      <c r="B537" s="16"/>
      <c r="C537" s="16"/>
      <c r="D537" s="20"/>
    </row>
    <row r="538" spans="1:4" x14ac:dyDescent="0.2">
      <c r="A538" s="15"/>
      <c r="B538" s="16"/>
      <c r="C538" s="16"/>
      <c r="D538" s="20"/>
    </row>
    <row r="539" spans="1:4" x14ac:dyDescent="0.2">
      <c r="A539" s="15"/>
      <c r="B539" s="16"/>
      <c r="C539" s="16"/>
      <c r="D539" s="20"/>
    </row>
    <row r="540" spans="1:4" x14ac:dyDescent="0.2">
      <c r="A540" s="15"/>
      <c r="B540" s="16"/>
      <c r="C540" s="16"/>
      <c r="D540" s="20"/>
    </row>
    <row r="541" spans="1:4" x14ac:dyDescent="0.2">
      <c r="A541" s="15"/>
      <c r="B541" s="16"/>
      <c r="C541" s="16"/>
      <c r="D541" s="20"/>
    </row>
    <row r="542" spans="1:4" x14ac:dyDescent="0.2">
      <c r="A542" s="15"/>
      <c r="B542" s="16"/>
      <c r="C542" s="16"/>
      <c r="D542" s="20"/>
    </row>
    <row r="543" spans="1:4" x14ac:dyDescent="0.2">
      <c r="A543" s="15"/>
      <c r="B543" s="16"/>
      <c r="C543" s="16"/>
      <c r="D543" s="20"/>
    </row>
    <row r="544" spans="1:4" x14ac:dyDescent="0.2">
      <c r="A544" s="15"/>
      <c r="B544" s="16"/>
      <c r="C544" s="16"/>
      <c r="D544" s="20"/>
    </row>
    <row r="545" spans="1:4" x14ac:dyDescent="0.2">
      <c r="A545" s="15"/>
      <c r="B545" s="16"/>
      <c r="C545" s="16"/>
      <c r="D545" s="20"/>
    </row>
    <row r="546" spans="1:4" x14ac:dyDescent="0.2">
      <c r="A546" s="15"/>
      <c r="B546" s="16"/>
      <c r="C546" s="16"/>
      <c r="D546" s="20"/>
    </row>
    <row r="547" spans="1:4" x14ac:dyDescent="0.2">
      <c r="A547" s="15"/>
      <c r="B547" s="16"/>
      <c r="C547" s="16"/>
      <c r="D547" s="20"/>
    </row>
    <row r="548" spans="1:4" x14ac:dyDescent="0.2">
      <c r="A548" s="15"/>
      <c r="B548" s="16"/>
      <c r="C548" s="16"/>
      <c r="D548" s="20"/>
    </row>
    <row r="549" spans="1:4" x14ac:dyDescent="0.2">
      <c r="A549" s="15"/>
      <c r="B549" s="16"/>
      <c r="C549" s="16"/>
      <c r="D549" s="20"/>
    </row>
    <row r="550" spans="1:4" x14ac:dyDescent="0.2">
      <c r="A550" s="15"/>
      <c r="B550" s="16"/>
      <c r="C550" s="16"/>
      <c r="D550" s="20"/>
    </row>
    <row r="551" spans="1:4" x14ac:dyDescent="0.2">
      <c r="A551" s="15"/>
      <c r="B551" s="16"/>
      <c r="C551" s="16"/>
      <c r="D551" s="20"/>
    </row>
    <row r="552" spans="1:4" x14ac:dyDescent="0.2">
      <c r="A552" s="15"/>
      <c r="B552" s="16"/>
      <c r="C552" s="16"/>
      <c r="D552" s="20"/>
    </row>
    <row r="553" spans="1:4" x14ac:dyDescent="0.2">
      <c r="A553" s="15"/>
      <c r="B553" s="16"/>
      <c r="C553" s="16"/>
      <c r="D553" s="20"/>
    </row>
    <row r="554" spans="1:4" x14ac:dyDescent="0.2">
      <c r="A554" s="15"/>
      <c r="B554" s="16"/>
      <c r="C554" s="16"/>
      <c r="D554" s="20"/>
    </row>
    <row r="555" spans="1:4" x14ac:dyDescent="0.2">
      <c r="A555" s="15"/>
      <c r="B555" s="16"/>
      <c r="C555" s="16"/>
      <c r="D555" s="20"/>
    </row>
    <row r="556" spans="1:4" x14ac:dyDescent="0.2">
      <c r="A556" s="15"/>
      <c r="B556" s="16"/>
      <c r="C556" s="16"/>
      <c r="D556" s="20"/>
    </row>
    <row r="557" spans="1:4" x14ac:dyDescent="0.2">
      <c r="A557" s="15"/>
      <c r="B557" s="16"/>
      <c r="C557" s="16"/>
      <c r="D557" s="20"/>
    </row>
    <row r="558" spans="1:4" x14ac:dyDescent="0.2">
      <c r="A558" s="15"/>
      <c r="B558" s="16"/>
      <c r="C558" s="16"/>
      <c r="D558" s="20"/>
    </row>
    <row r="559" spans="1:4" x14ac:dyDescent="0.2">
      <c r="A559" s="15"/>
      <c r="B559" s="16"/>
      <c r="C559" s="16"/>
      <c r="D559" s="20"/>
    </row>
    <row r="560" spans="1:4" x14ac:dyDescent="0.2">
      <c r="A560" s="15"/>
      <c r="B560" s="16"/>
      <c r="C560" s="16"/>
      <c r="D560" s="20"/>
    </row>
    <row r="561" spans="1:4" x14ac:dyDescent="0.2">
      <c r="A561" s="15"/>
      <c r="B561" s="16"/>
      <c r="C561" s="16"/>
      <c r="D561" s="20"/>
    </row>
    <row r="562" spans="1:4" x14ac:dyDescent="0.2">
      <c r="A562" s="15"/>
      <c r="B562" s="16"/>
      <c r="C562" s="16"/>
      <c r="D562" s="20"/>
    </row>
    <row r="563" spans="1:4" x14ac:dyDescent="0.2">
      <c r="A563" s="15"/>
      <c r="B563" s="16"/>
      <c r="C563" s="16"/>
      <c r="D563" s="20"/>
    </row>
    <row r="564" spans="1:4" x14ac:dyDescent="0.2">
      <c r="A564" s="15"/>
      <c r="B564" s="16"/>
      <c r="C564" s="16"/>
      <c r="D564" s="20"/>
    </row>
    <row r="565" spans="1:4" x14ac:dyDescent="0.2">
      <c r="A565" s="15"/>
      <c r="B565" s="16"/>
      <c r="C565" s="16"/>
      <c r="D565" s="20"/>
    </row>
    <row r="566" spans="1:4" x14ac:dyDescent="0.2">
      <c r="A566" s="15"/>
      <c r="B566" s="16"/>
      <c r="C566" s="16"/>
      <c r="D566" s="20"/>
    </row>
    <row r="567" spans="1:4" x14ac:dyDescent="0.2">
      <c r="A567" s="15"/>
      <c r="B567" s="16"/>
      <c r="C567" s="16"/>
      <c r="D567" s="20"/>
    </row>
    <row r="568" spans="1:4" x14ac:dyDescent="0.2">
      <c r="A568" s="15"/>
      <c r="B568" s="16"/>
      <c r="C568" s="16"/>
      <c r="D568" s="20"/>
    </row>
    <row r="569" spans="1:4" x14ac:dyDescent="0.2">
      <c r="A569" s="15"/>
      <c r="B569" s="16"/>
      <c r="C569" s="16"/>
      <c r="D569" s="20"/>
    </row>
    <row r="570" spans="1:4" x14ac:dyDescent="0.2">
      <c r="A570" s="15"/>
      <c r="B570" s="16"/>
      <c r="C570" s="16"/>
      <c r="D570" s="20"/>
    </row>
    <row r="571" spans="1:4" x14ac:dyDescent="0.2">
      <c r="A571" s="15"/>
      <c r="B571" s="16"/>
      <c r="C571" s="16"/>
      <c r="D571" s="20"/>
    </row>
    <row r="572" spans="1:4" x14ac:dyDescent="0.2">
      <c r="A572" s="15"/>
      <c r="B572" s="16"/>
      <c r="C572" s="16"/>
      <c r="D572" s="20"/>
    </row>
    <row r="573" spans="1:4" x14ac:dyDescent="0.2">
      <c r="A573" s="15"/>
      <c r="B573" s="16"/>
      <c r="C573" s="16"/>
      <c r="D573" s="20"/>
    </row>
    <row r="574" spans="1:4" x14ac:dyDescent="0.2">
      <c r="A574" s="15"/>
      <c r="B574" s="16"/>
      <c r="C574" s="16"/>
      <c r="D574" s="20"/>
    </row>
    <row r="575" spans="1:4" x14ac:dyDescent="0.2">
      <c r="A575" s="15"/>
      <c r="B575" s="16"/>
      <c r="C575" s="16"/>
      <c r="D575" s="20"/>
    </row>
    <row r="576" spans="1:4" x14ac:dyDescent="0.2">
      <c r="A576" s="15"/>
      <c r="B576" s="16"/>
      <c r="C576" s="16"/>
      <c r="D576" s="20"/>
    </row>
    <row r="577" spans="1:4" x14ac:dyDescent="0.2">
      <c r="A577" s="15"/>
      <c r="B577" s="16"/>
      <c r="C577" s="16"/>
      <c r="D577" s="20"/>
    </row>
    <row r="578" spans="1:4" x14ac:dyDescent="0.2">
      <c r="A578" s="15"/>
      <c r="B578" s="16"/>
      <c r="C578" s="16"/>
      <c r="D578" s="20"/>
    </row>
    <row r="579" spans="1:4" x14ac:dyDescent="0.2">
      <c r="A579" s="15"/>
      <c r="B579" s="16"/>
      <c r="C579" s="16"/>
      <c r="D579" s="20"/>
    </row>
    <row r="580" spans="1:4" x14ac:dyDescent="0.2">
      <c r="A580" s="15"/>
      <c r="B580" s="16"/>
      <c r="C580" s="16"/>
      <c r="D580" s="20"/>
    </row>
    <row r="581" spans="1:4" x14ac:dyDescent="0.2">
      <c r="A581" s="15"/>
      <c r="B581" s="16"/>
      <c r="C581" s="16"/>
      <c r="D581" s="20"/>
    </row>
    <row r="582" spans="1:4" x14ac:dyDescent="0.2">
      <c r="A582" s="15"/>
      <c r="B582" s="16"/>
      <c r="C582" s="16"/>
      <c r="D582" s="20"/>
    </row>
    <row r="583" spans="1:4" x14ac:dyDescent="0.2">
      <c r="A583" s="15"/>
      <c r="B583" s="16"/>
      <c r="C583" s="16"/>
      <c r="D583" s="20"/>
    </row>
    <row r="584" spans="1:4" x14ac:dyDescent="0.2">
      <c r="A584" s="15"/>
      <c r="B584" s="16"/>
      <c r="C584" s="16"/>
      <c r="D584" s="20"/>
    </row>
    <row r="585" spans="1:4" x14ac:dyDescent="0.2">
      <c r="A585" s="15"/>
      <c r="B585" s="16"/>
      <c r="C585" s="16"/>
      <c r="D585" s="20"/>
    </row>
    <row r="586" spans="1:4" x14ac:dyDescent="0.2">
      <c r="A586" s="15"/>
      <c r="B586" s="16"/>
      <c r="C586" s="16"/>
      <c r="D586" s="20"/>
    </row>
    <row r="587" spans="1:4" x14ac:dyDescent="0.2">
      <c r="A587" s="15"/>
      <c r="B587" s="16"/>
      <c r="C587" s="16"/>
      <c r="D587" s="20"/>
    </row>
    <row r="588" spans="1:4" x14ac:dyDescent="0.2">
      <c r="A588" s="15"/>
      <c r="B588" s="16"/>
      <c r="C588" s="16"/>
      <c r="D588" s="20"/>
    </row>
    <row r="589" spans="1:4" x14ac:dyDescent="0.2">
      <c r="A589" s="15"/>
      <c r="B589" s="16"/>
      <c r="C589" s="16"/>
      <c r="D589" s="20"/>
    </row>
    <row r="590" spans="1:4" x14ac:dyDescent="0.2">
      <c r="A590" s="15"/>
      <c r="B590" s="16"/>
      <c r="C590" s="16"/>
      <c r="D590" s="20"/>
    </row>
    <row r="591" spans="1:4" x14ac:dyDescent="0.2">
      <c r="A591" s="15"/>
      <c r="B591" s="16"/>
      <c r="C591" s="16"/>
      <c r="D591" s="20"/>
    </row>
    <row r="592" spans="1:4" x14ac:dyDescent="0.2">
      <c r="A592" s="15"/>
      <c r="B592" s="16"/>
      <c r="C592" s="16"/>
      <c r="D592" s="20"/>
    </row>
    <row r="593" spans="1:4" x14ac:dyDescent="0.2">
      <c r="A593" s="15"/>
      <c r="B593" s="16"/>
      <c r="C593" s="16"/>
      <c r="D593" s="20"/>
    </row>
    <row r="594" spans="1:4" x14ac:dyDescent="0.2">
      <c r="A594" s="15"/>
      <c r="B594" s="16"/>
      <c r="C594" s="16"/>
      <c r="D594" s="20"/>
    </row>
    <row r="595" spans="1:4" x14ac:dyDescent="0.2">
      <c r="A595" s="15"/>
      <c r="B595" s="16"/>
      <c r="C595" s="16"/>
      <c r="D595" s="20"/>
    </row>
    <row r="596" spans="1:4" x14ac:dyDescent="0.2">
      <c r="A596" s="15"/>
      <c r="B596" s="16"/>
      <c r="C596" s="16"/>
      <c r="D596" s="20"/>
    </row>
    <row r="597" spans="1:4" x14ac:dyDescent="0.2">
      <c r="A597" s="15"/>
      <c r="B597" s="16"/>
      <c r="C597" s="16"/>
      <c r="D597" s="20"/>
    </row>
    <row r="598" spans="1:4" x14ac:dyDescent="0.2">
      <c r="A598" s="15"/>
      <c r="B598" s="16"/>
      <c r="C598" s="16"/>
      <c r="D598" s="20"/>
    </row>
    <row r="599" spans="1:4" x14ac:dyDescent="0.2">
      <c r="A599" s="15"/>
      <c r="B599" s="16"/>
      <c r="C599" s="16"/>
      <c r="D599" s="20"/>
    </row>
    <row r="600" spans="1:4" x14ac:dyDescent="0.2">
      <c r="A600" s="15"/>
      <c r="B600" s="16"/>
      <c r="C600" s="16"/>
      <c r="D600" s="20"/>
    </row>
    <row r="601" spans="1:4" x14ac:dyDescent="0.2">
      <c r="A601" s="15"/>
      <c r="B601" s="16"/>
      <c r="C601" s="16"/>
      <c r="D601" s="20"/>
    </row>
    <row r="602" spans="1:4" x14ac:dyDescent="0.2">
      <c r="A602" s="15"/>
      <c r="B602" s="16"/>
      <c r="C602" s="16"/>
      <c r="D602" s="20"/>
    </row>
    <row r="603" spans="1:4" x14ac:dyDescent="0.2">
      <c r="A603" s="15"/>
      <c r="B603" s="16"/>
      <c r="C603" s="16"/>
      <c r="D603" s="20"/>
    </row>
    <row r="604" spans="1:4" x14ac:dyDescent="0.2">
      <c r="A604" s="15"/>
      <c r="B604" s="16"/>
      <c r="C604" s="16"/>
      <c r="D604" s="20"/>
    </row>
    <row r="605" spans="1:4" x14ac:dyDescent="0.2">
      <c r="A605" s="15"/>
      <c r="B605" s="16"/>
      <c r="C605" s="16"/>
      <c r="D605" s="20"/>
    </row>
    <row r="606" spans="1:4" x14ac:dyDescent="0.2">
      <c r="A606" s="15"/>
      <c r="B606" s="16"/>
      <c r="C606" s="16"/>
      <c r="D606" s="20"/>
    </row>
    <row r="607" spans="1:4" x14ac:dyDescent="0.2">
      <c r="A607" s="15"/>
      <c r="B607" s="16"/>
      <c r="C607" s="16"/>
      <c r="D607" s="20"/>
    </row>
    <row r="608" spans="1:4" x14ac:dyDescent="0.2">
      <c r="A608" s="15"/>
      <c r="B608" s="16"/>
      <c r="C608" s="16"/>
      <c r="D608" s="20"/>
    </row>
    <row r="609" spans="1:4" x14ac:dyDescent="0.2">
      <c r="A609" s="15"/>
      <c r="B609" s="16"/>
      <c r="C609" s="16"/>
      <c r="D609" s="20"/>
    </row>
    <row r="610" spans="1:4" x14ac:dyDescent="0.2">
      <c r="A610" s="15"/>
      <c r="B610" s="16"/>
      <c r="C610" s="16"/>
      <c r="D610" s="20"/>
    </row>
    <row r="611" spans="1:4" x14ac:dyDescent="0.2">
      <c r="A611" s="15"/>
      <c r="B611" s="16"/>
      <c r="C611" s="16"/>
      <c r="D611" s="20"/>
    </row>
    <row r="612" spans="1:4" x14ac:dyDescent="0.2">
      <c r="A612" s="15"/>
      <c r="B612" s="16"/>
      <c r="C612" s="16"/>
      <c r="D612" s="20"/>
    </row>
    <row r="613" spans="1:4" x14ac:dyDescent="0.2">
      <c r="A613" s="15"/>
      <c r="B613" s="16"/>
      <c r="C613" s="16"/>
      <c r="D613" s="20"/>
    </row>
    <row r="614" spans="1:4" x14ac:dyDescent="0.2">
      <c r="A614" s="15"/>
      <c r="B614" s="16"/>
      <c r="C614" s="16"/>
      <c r="D614" s="20"/>
    </row>
    <row r="615" spans="1:4" x14ac:dyDescent="0.2">
      <c r="A615" s="15"/>
      <c r="B615" s="16"/>
      <c r="C615" s="16"/>
      <c r="D615" s="20"/>
    </row>
    <row r="616" spans="1:4" x14ac:dyDescent="0.2">
      <c r="A616" s="15"/>
      <c r="B616" s="16"/>
      <c r="C616" s="16"/>
      <c r="D616" s="20"/>
    </row>
    <row r="617" spans="1:4" x14ac:dyDescent="0.2">
      <c r="A617" s="15"/>
      <c r="B617" s="16"/>
      <c r="C617" s="16"/>
      <c r="D617" s="20"/>
    </row>
    <row r="618" spans="1:4" x14ac:dyDescent="0.2">
      <c r="A618" s="15"/>
      <c r="B618" s="16"/>
      <c r="C618" s="16"/>
      <c r="D618" s="20"/>
    </row>
    <row r="619" spans="1:4" x14ac:dyDescent="0.2">
      <c r="A619" s="15"/>
      <c r="B619" s="16"/>
      <c r="C619" s="16"/>
      <c r="D619" s="20"/>
    </row>
    <row r="620" spans="1:4" x14ac:dyDescent="0.2">
      <c r="A620" s="15"/>
      <c r="B620" s="16"/>
      <c r="C620" s="16"/>
      <c r="D620" s="20"/>
    </row>
    <row r="621" spans="1:4" x14ac:dyDescent="0.2">
      <c r="A621" s="15"/>
      <c r="B621" s="16"/>
      <c r="C621" s="16"/>
      <c r="D621" s="20"/>
    </row>
    <row r="622" spans="1:4" x14ac:dyDescent="0.2">
      <c r="A622" s="15"/>
      <c r="B622" s="16"/>
      <c r="C622" s="16"/>
      <c r="D622" s="20"/>
    </row>
    <row r="623" spans="1:4" x14ac:dyDescent="0.2">
      <c r="A623" s="15"/>
      <c r="B623" s="16"/>
      <c r="C623" s="16"/>
      <c r="D623" s="20"/>
    </row>
    <row r="624" spans="1:4" x14ac:dyDescent="0.2">
      <c r="A624" s="15"/>
      <c r="B624" s="16"/>
      <c r="C624" s="16"/>
      <c r="D624" s="20"/>
    </row>
    <row r="625" spans="1:4" x14ac:dyDescent="0.2">
      <c r="A625" s="15"/>
      <c r="B625" s="16"/>
      <c r="C625" s="16"/>
      <c r="D625" s="20"/>
    </row>
    <row r="626" spans="1:4" x14ac:dyDescent="0.2">
      <c r="A626" s="15"/>
      <c r="B626" s="16"/>
      <c r="C626" s="16"/>
      <c r="D626" s="20"/>
    </row>
    <row r="627" spans="1:4" x14ac:dyDescent="0.2">
      <c r="A627" s="15"/>
      <c r="B627" s="16"/>
      <c r="C627" s="16"/>
      <c r="D627" s="20"/>
    </row>
    <row r="628" spans="1:4" x14ac:dyDescent="0.2">
      <c r="A628" s="15"/>
      <c r="B628" s="16"/>
      <c r="C628" s="16"/>
      <c r="D628" s="20"/>
    </row>
    <row r="629" spans="1:4" x14ac:dyDescent="0.2">
      <c r="A629" s="15"/>
      <c r="B629" s="16"/>
      <c r="C629" s="16"/>
      <c r="D629" s="20"/>
    </row>
    <row r="630" spans="1:4" x14ac:dyDescent="0.2">
      <c r="A630" s="15"/>
      <c r="B630" s="16"/>
      <c r="C630" s="16"/>
      <c r="D630" s="20"/>
    </row>
    <row r="631" spans="1:4" x14ac:dyDescent="0.2">
      <c r="A631" s="15"/>
      <c r="B631" s="16"/>
      <c r="C631" s="16"/>
      <c r="D631" s="20"/>
    </row>
    <row r="632" spans="1:4" x14ac:dyDescent="0.2">
      <c r="A632" s="15"/>
      <c r="B632" s="16"/>
      <c r="C632" s="16"/>
      <c r="D632" s="20"/>
    </row>
    <row r="633" spans="1:4" x14ac:dyDescent="0.2">
      <c r="A633" s="15"/>
      <c r="B633" s="16"/>
      <c r="C633" s="16"/>
      <c r="D633" s="20"/>
    </row>
    <row r="634" spans="1:4" x14ac:dyDescent="0.2">
      <c r="A634" s="15"/>
      <c r="B634" s="16"/>
      <c r="C634" s="16"/>
      <c r="D634" s="20"/>
    </row>
    <row r="635" spans="1:4" x14ac:dyDescent="0.2">
      <c r="A635" s="15"/>
      <c r="B635" s="16"/>
      <c r="C635" s="16"/>
      <c r="D635" s="20"/>
    </row>
    <row r="636" spans="1:4" x14ac:dyDescent="0.2">
      <c r="A636" s="15"/>
      <c r="B636" s="16"/>
      <c r="C636" s="16"/>
      <c r="D636" s="20"/>
    </row>
    <row r="637" spans="1:4" x14ac:dyDescent="0.2">
      <c r="A637" s="15"/>
      <c r="B637" s="16"/>
      <c r="C637" s="16"/>
      <c r="D637" s="20"/>
    </row>
    <row r="638" spans="1:4" x14ac:dyDescent="0.2">
      <c r="A638" s="15"/>
      <c r="B638" s="16"/>
      <c r="C638" s="16"/>
      <c r="D638" s="20"/>
    </row>
    <row r="639" spans="1:4" x14ac:dyDescent="0.2">
      <c r="A639" s="15"/>
      <c r="B639" s="16"/>
      <c r="C639" s="16"/>
      <c r="D639" s="20"/>
    </row>
    <row r="640" spans="1:4" x14ac:dyDescent="0.2">
      <c r="A640" s="15"/>
      <c r="B640" s="16"/>
      <c r="C640" s="16"/>
      <c r="D640" s="20"/>
    </row>
    <row r="641" spans="1:4" x14ac:dyDescent="0.2">
      <c r="A641" s="15"/>
      <c r="B641" s="16"/>
      <c r="C641" s="16"/>
      <c r="D641" s="20"/>
    </row>
    <row r="642" spans="1:4" x14ac:dyDescent="0.2">
      <c r="A642" s="15"/>
      <c r="B642" s="16"/>
      <c r="C642" s="16"/>
      <c r="D642" s="20"/>
    </row>
    <row r="643" spans="1:4" x14ac:dyDescent="0.2">
      <c r="A643" s="15"/>
      <c r="B643" s="16"/>
      <c r="C643" s="16"/>
      <c r="D643" s="20"/>
    </row>
    <row r="644" spans="1:4" x14ac:dyDescent="0.2">
      <c r="A644" s="15"/>
      <c r="B644" s="16"/>
      <c r="C644" s="16"/>
      <c r="D644" s="20"/>
    </row>
    <row r="645" spans="1:4" x14ac:dyDescent="0.2">
      <c r="A645" s="15"/>
      <c r="B645" s="16"/>
      <c r="C645" s="16"/>
      <c r="D645" s="20"/>
    </row>
    <row r="646" spans="1:4" x14ac:dyDescent="0.2">
      <c r="A646" s="15"/>
      <c r="B646" s="16"/>
      <c r="C646" s="16"/>
      <c r="D646" s="20"/>
    </row>
    <row r="647" spans="1:4" x14ac:dyDescent="0.2">
      <c r="A647" s="15"/>
      <c r="B647" s="16"/>
      <c r="C647" s="16"/>
      <c r="D647" s="20"/>
    </row>
    <row r="648" spans="1:4" x14ac:dyDescent="0.2">
      <c r="A648" s="15"/>
      <c r="B648" s="16"/>
      <c r="C648" s="16"/>
      <c r="D648" s="20"/>
    </row>
    <row r="649" spans="1:4" x14ac:dyDescent="0.2">
      <c r="A649" s="15"/>
      <c r="B649" s="16"/>
      <c r="C649" s="16"/>
      <c r="D649" s="20"/>
    </row>
    <row r="650" spans="1:4" x14ac:dyDescent="0.2">
      <c r="A650" s="15"/>
      <c r="B650" s="16"/>
      <c r="C650" s="16"/>
      <c r="D650" s="20"/>
    </row>
    <row r="651" spans="1:4" x14ac:dyDescent="0.2">
      <c r="A651" s="15"/>
      <c r="B651" s="16"/>
      <c r="C651" s="16"/>
      <c r="D651" s="20"/>
    </row>
    <row r="652" spans="1:4" x14ac:dyDescent="0.2">
      <c r="A652" s="15"/>
      <c r="B652" s="16"/>
      <c r="C652" s="16"/>
      <c r="D652" s="20"/>
    </row>
    <row r="653" spans="1:4" x14ac:dyDescent="0.2">
      <c r="A653" s="15"/>
      <c r="B653" s="16"/>
      <c r="C653" s="16"/>
      <c r="D653" s="20"/>
    </row>
    <row r="654" spans="1:4" x14ac:dyDescent="0.2">
      <c r="A654" s="15"/>
      <c r="B654" s="16"/>
      <c r="C654" s="16"/>
      <c r="D654" s="20"/>
    </row>
    <row r="655" spans="1:4" x14ac:dyDescent="0.2">
      <c r="A655" s="15"/>
      <c r="B655" s="16"/>
      <c r="C655" s="16"/>
      <c r="D655" s="20"/>
    </row>
    <row r="656" spans="1:4" x14ac:dyDescent="0.2">
      <c r="A656" s="15"/>
      <c r="B656" s="16"/>
      <c r="C656" s="16"/>
      <c r="D656" s="20"/>
    </row>
    <row r="657" spans="1:4" x14ac:dyDescent="0.2">
      <c r="A657" s="15"/>
      <c r="B657" s="16"/>
      <c r="C657" s="16"/>
      <c r="D657" s="20"/>
    </row>
    <row r="658" spans="1:4" x14ac:dyDescent="0.2">
      <c r="A658" s="15"/>
      <c r="B658" s="16"/>
      <c r="C658" s="16"/>
      <c r="D658" s="20"/>
    </row>
    <row r="659" spans="1:4" x14ac:dyDescent="0.2">
      <c r="A659" s="15"/>
      <c r="B659" s="16"/>
      <c r="C659" s="16"/>
      <c r="D659" s="20"/>
    </row>
    <row r="660" spans="1:4" x14ac:dyDescent="0.2">
      <c r="A660" s="15"/>
      <c r="B660" s="16"/>
      <c r="C660" s="16"/>
      <c r="D660" s="20"/>
    </row>
    <row r="661" spans="1:4" x14ac:dyDescent="0.2">
      <c r="A661" s="15"/>
      <c r="B661" s="16"/>
      <c r="C661" s="16"/>
      <c r="D661" s="20"/>
    </row>
    <row r="662" spans="1:4" x14ac:dyDescent="0.2">
      <c r="A662" s="15"/>
      <c r="B662" s="16"/>
      <c r="C662" s="16"/>
      <c r="D662" s="20"/>
    </row>
    <row r="663" spans="1:4" x14ac:dyDescent="0.2">
      <c r="A663" s="15"/>
      <c r="B663" s="16"/>
      <c r="C663" s="16"/>
      <c r="D663" s="20"/>
    </row>
    <row r="664" spans="1:4" x14ac:dyDescent="0.2">
      <c r="A664" s="15"/>
      <c r="B664" s="16"/>
      <c r="C664" s="16"/>
      <c r="D664" s="20"/>
    </row>
    <row r="665" spans="1:4" x14ac:dyDescent="0.2">
      <c r="A665" s="15"/>
      <c r="B665" s="16"/>
      <c r="C665" s="16"/>
      <c r="D665" s="20"/>
    </row>
    <row r="666" spans="1:4" x14ac:dyDescent="0.2">
      <c r="A666" s="15"/>
      <c r="B666" s="16"/>
      <c r="C666" s="16"/>
      <c r="D666" s="20"/>
    </row>
    <row r="667" spans="1:4" x14ac:dyDescent="0.2">
      <c r="A667" s="15"/>
      <c r="B667" s="16"/>
      <c r="C667" s="16"/>
      <c r="D667" s="20"/>
    </row>
    <row r="668" spans="1:4" x14ac:dyDescent="0.2">
      <c r="A668" s="15"/>
      <c r="B668" s="16"/>
      <c r="C668" s="16"/>
      <c r="D668" s="20"/>
    </row>
    <row r="669" spans="1:4" x14ac:dyDescent="0.2">
      <c r="A669" s="15"/>
      <c r="B669" s="16"/>
      <c r="C669" s="16"/>
      <c r="D669" s="20"/>
    </row>
    <row r="670" spans="1:4" x14ac:dyDescent="0.2">
      <c r="A670" s="15"/>
      <c r="B670" s="16"/>
      <c r="C670" s="16"/>
      <c r="D670" s="20"/>
    </row>
    <row r="671" spans="1:4" x14ac:dyDescent="0.2">
      <c r="A671" s="15"/>
      <c r="B671" s="16"/>
      <c r="C671" s="16"/>
      <c r="D671" s="20"/>
    </row>
    <row r="672" spans="1:4" x14ac:dyDescent="0.2">
      <c r="A672" s="15"/>
      <c r="B672" s="16"/>
      <c r="C672" s="16"/>
      <c r="D672" s="20"/>
    </row>
    <row r="673" spans="1:4" x14ac:dyDescent="0.2">
      <c r="A673" s="15"/>
      <c r="B673" s="16"/>
      <c r="C673" s="16"/>
      <c r="D673" s="20"/>
    </row>
    <row r="674" spans="1:4" x14ac:dyDescent="0.2">
      <c r="A674" s="15"/>
      <c r="B674" s="16"/>
      <c r="C674" s="16"/>
      <c r="D674" s="20"/>
    </row>
    <row r="675" spans="1:4" x14ac:dyDescent="0.2">
      <c r="A675" s="15"/>
      <c r="B675" s="16"/>
      <c r="C675" s="16"/>
      <c r="D675" s="20"/>
    </row>
    <row r="676" spans="1:4" x14ac:dyDescent="0.2">
      <c r="A676" s="15"/>
      <c r="B676" s="16"/>
      <c r="C676" s="16"/>
      <c r="D676" s="20"/>
    </row>
    <row r="677" spans="1:4" x14ac:dyDescent="0.2">
      <c r="A677" s="15"/>
      <c r="B677" s="16"/>
      <c r="C677" s="16"/>
      <c r="D677" s="20"/>
    </row>
    <row r="678" spans="1:4" x14ac:dyDescent="0.2">
      <c r="A678" s="15"/>
      <c r="B678" s="16"/>
      <c r="C678" s="16"/>
      <c r="D678" s="20"/>
    </row>
    <row r="679" spans="1:4" x14ac:dyDescent="0.2">
      <c r="A679" s="15"/>
      <c r="B679" s="16"/>
      <c r="C679" s="16"/>
      <c r="D679" s="20"/>
    </row>
    <row r="680" spans="1:4" x14ac:dyDescent="0.2">
      <c r="A680" s="15"/>
      <c r="B680" s="16"/>
      <c r="C680" s="16"/>
      <c r="D680" s="20"/>
    </row>
    <row r="681" spans="1:4" x14ac:dyDescent="0.2">
      <c r="A681" s="15"/>
      <c r="B681" s="16"/>
      <c r="C681" s="16"/>
      <c r="D681" s="20"/>
    </row>
    <row r="682" spans="1:4" x14ac:dyDescent="0.2">
      <c r="A682" s="15"/>
      <c r="B682" s="16"/>
      <c r="C682" s="16"/>
      <c r="D682" s="20"/>
    </row>
    <row r="683" spans="1:4" x14ac:dyDescent="0.2">
      <c r="A683" s="15"/>
      <c r="B683" s="16"/>
      <c r="C683" s="16"/>
      <c r="D683" s="20"/>
    </row>
    <row r="684" spans="1:4" x14ac:dyDescent="0.2">
      <c r="A684" s="15"/>
      <c r="B684" s="16"/>
      <c r="C684" s="16"/>
      <c r="D684" s="20"/>
    </row>
    <row r="685" spans="1:4" x14ac:dyDescent="0.2">
      <c r="A685" s="15"/>
      <c r="B685" s="16"/>
      <c r="C685" s="16"/>
      <c r="D685" s="20"/>
    </row>
    <row r="686" spans="1:4" x14ac:dyDescent="0.2">
      <c r="A686" s="15"/>
      <c r="B686" s="16"/>
      <c r="C686" s="16"/>
      <c r="D686" s="20"/>
    </row>
    <row r="687" spans="1:4" x14ac:dyDescent="0.2">
      <c r="A687" s="15"/>
      <c r="B687" s="16"/>
      <c r="C687" s="16"/>
      <c r="D687" s="20"/>
    </row>
    <row r="688" spans="1:4" x14ac:dyDescent="0.2">
      <c r="A688" s="15"/>
      <c r="B688" s="16"/>
      <c r="C688" s="16"/>
      <c r="D688" s="20"/>
    </row>
    <row r="689" spans="1:4" x14ac:dyDescent="0.2">
      <c r="A689" s="15"/>
      <c r="B689" s="16"/>
      <c r="C689" s="16"/>
      <c r="D689" s="20"/>
    </row>
    <row r="690" spans="1:4" x14ac:dyDescent="0.2">
      <c r="A690" s="15"/>
      <c r="B690" s="16"/>
      <c r="C690" s="16"/>
      <c r="D690" s="20"/>
    </row>
    <row r="691" spans="1:4" x14ac:dyDescent="0.2">
      <c r="A691" s="15"/>
      <c r="B691" s="16"/>
      <c r="C691" s="16"/>
      <c r="D691" s="20"/>
    </row>
    <row r="692" spans="1:4" x14ac:dyDescent="0.2">
      <c r="A692" s="15"/>
      <c r="B692" s="16"/>
      <c r="C692" s="16"/>
      <c r="D692" s="20"/>
    </row>
    <row r="693" spans="1:4" x14ac:dyDescent="0.2">
      <c r="A693" s="15"/>
      <c r="B693" s="16"/>
      <c r="C693" s="16"/>
      <c r="D693" s="20"/>
    </row>
    <row r="694" spans="1:4" x14ac:dyDescent="0.2">
      <c r="A694" s="15"/>
      <c r="B694" s="16"/>
      <c r="C694" s="16"/>
      <c r="D694" s="20"/>
    </row>
    <row r="695" spans="1:4" x14ac:dyDescent="0.2">
      <c r="A695" s="15"/>
      <c r="B695" s="16"/>
      <c r="C695" s="16"/>
      <c r="D695" s="20"/>
    </row>
    <row r="696" spans="1:4" x14ac:dyDescent="0.2">
      <c r="A696" s="15"/>
      <c r="B696" s="16"/>
      <c r="C696" s="16"/>
      <c r="D696" s="20"/>
    </row>
    <row r="697" spans="1:4" x14ac:dyDescent="0.2">
      <c r="A697" s="15"/>
      <c r="B697" s="16"/>
      <c r="C697" s="16"/>
      <c r="D697" s="20"/>
    </row>
    <row r="698" spans="1:4" x14ac:dyDescent="0.2">
      <c r="A698" s="15"/>
      <c r="B698" s="16"/>
      <c r="C698" s="16"/>
      <c r="D698" s="20"/>
    </row>
    <row r="699" spans="1:4" x14ac:dyDescent="0.2">
      <c r="A699" s="15"/>
      <c r="B699" s="16"/>
      <c r="C699" s="16"/>
      <c r="D699" s="20"/>
    </row>
    <row r="700" spans="1:4" x14ac:dyDescent="0.2">
      <c r="A700" s="15"/>
      <c r="B700" s="16"/>
      <c r="C700" s="16"/>
      <c r="D700" s="20"/>
    </row>
    <row r="701" spans="1:4" x14ac:dyDescent="0.2">
      <c r="A701" s="15"/>
      <c r="B701" s="16"/>
      <c r="C701" s="16"/>
      <c r="D701" s="20"/>
    </row>
    <row r="702" spans="1:4" x14ac:dyDescent="0.2">
      <c r="A702" s="15"/>
      <c r="B702" s="16"/>
      <c r="C702" s="16"/>
      <c r="D702" s="20"/>
    </row>
    <row r="703" spans="1:4" x14ac:dyDescent="0.2">
      <c r="A703" s="15"/>
      <c r="B703" s="16"/>
      <c r="C703" s="16"/>
      <c r="D703" s="20"/>
    </row>
    <row r="704" spans="1:4" x14ac:dyDescent="0.2">
      <c r="A704" s="15"/>
      <c r="B704" s="16"/>
      <c r="C704" s="16"/>
      <c r="D704" s="20"/>
    </row>
    <row r="705" spans="1:4" x14ac:dyDescent="0.2">
      <c r="A705" s="15"/>
      <c r="B705" s="16"/>
      <c r="C705" s="16"/>
      <c r="D705" s="20"/>
    </row>
    <row r="706" spans="1:4" x14ac:dyDescent="0.2">
      <c r="A706" s="15"/>
      <c r="B706" s="16"/>
      <c r="C706" s="16"/>
      <c r="D706" s="20"/>
    </row>
    <row r="707" spans="1:4" x14ac:dyDescent="0.2">
      <c r="A707" s="15"/>
      <c r="B707" s="16"/>
      <c r="C707" s="16"/>
      <c r="D707" s="20"/>
    </row>
    <row r="708" spans="1:4" x14ac:dyDescent="0.2">
      <c r="A708" s="15"/>
      <c r="B708" s="16"/>
      <c r="C708" s="16"/>
      <c r="D708" s="20"/>
    </row>
    <row r="709" spans="1:4" x14ac:dyDescent="0.2">
      <c r="A709" s="15"/>
      <c r="B709" s="16"/>
      <c r="C709" s="16"/>
      <c r="D709" s="20"/>
    </row>
    <row r="710" spans="1:4" x14ac:dyDescent="0.2">
      <c r="A710" s="15"/>
      <c r="B710" s="16"/>
      <c r="C710" s="16"/>
      <c r="D710" s="20"/>
    </row>
    <row r="711" spans="1:4" x14ac:dyDescent="0.2">
      <c r="A711" s="15"/>
      <c r="B711" s="16"/>
      <c r="C711" s="16"/>
      <c r="D711" s="20"/>
    </row>
    <row r="712" spans="1:4" x14ac:dyDescent="0.2">
      <c r="A712" s="15"/>
      <c r="B712" s="16"/>
      <c r="C712" s="16"/>
      <c r="D712" s="20"/>
    </row>
    <row r="713" spans="1:4" x14ac:dyDescent="0.2">
      <c r="A713" s="15"/>
      <c r="B713" s="16"/>
      <c r="C713" s="16"/>
      <c r="D713" s="20"/>
    </row>
    <row r="714" spans="1:4" x14ac:dyDescent="0.2">
      <c r="A714" s="15"/>
      <c r="B714" s="16"/>
      <c r="C714" s="16"/>
      <c r="D714" s="20"/>
    </row>
    <row r="715" spans="1:4" x14ac:dyDescent="0.2">
      <c r="A715" s="15"/>
      <c r="B715" s="16"/>
      <c r="C715" s="16"/>
      <c r="D715" s="20"/>
    </row>
    <row r="716" spans="1:4" x14ac:dyDescent="0.2">
      <c r="A716" s="15"/>
      <c r="B716" s="16"/>
      <c r="C716" s="16"/>
      <c r="D716" s="20"/>
    </row>
    <row r="717" spans="1:4" x14ac:dyDescent="0.2">
      <c r="A717" s="15"/>
      <c r="B717" s="16"/>
      <c r="C717" s="16"/>
      <c r="D717" s="20"/>
    </row>
    <row r="718" spans="1:4" x14ac:dyDescent="0.2">
      <c r="A718" s="15"/>
      <c r="B718" s="16"/>
      <c r="C718" s="16"/>
      <c r="D718" s="20"/>
    </row>
    <row r="719" spans="1:4" x14ac:dyDescent="0.2">
      <c r="A719" s="15"/>
      <c r="B719" s="16"/>
      <c r="C719" s="16"/>
      <c r="D719" s="20"/>
    </row>
    <row r="720" spans="1:4" x14ac:dyDescent="0.2">
      <c r="A720" s="15"/>
      <c r="B720" s="16"/>
      <c r="C720" s="16"/>
      <c r="D720" s="20"/>
    </row>
    <row r="721" spans="1:4" x14ac:dyDescent="0.2">
      <c r="A721" s="15"/>
      <c r="B721" s="16"/>
      <c r="C721" s="16"/>
      <c r="D721" s="20"/>
    </row>
    <row r="722" spans="1:4" x14ac:dyDescent="0.2">
      <c r="A722" s="15"/>
      <c r="B722" s="16"/>
      <c r="C722" s="16"/>
      <c r="D722" s="20"/>
    </row>
    <row r="723" spans="1:4" x14ac:dyDescent="0.2">
      <c r="A723" s="15"/>
      <c r="B723" s="16"/>
      <c r="C723" s="16"/>
      <c r="D723" s="20"/>
    </row>
    <row r="724" spans="1:4" x14ac:dyDescent="0.2">
      <c r="A724" s="15"/>
      <c r="B724" s="16"/>
      <c r="C724" s="16"/>
      <c r="D724" s="20"/>
    </row>
    <row r="725" spans="1:4" x14ac:dyDescent="0.2">
      <c r="A725" s="15"/>
      <c r="B725" s="16"/>
      <c r="C725" s="16"/>
      <c r="D725" s="20"/>
    </row>
    <row r="726" spans="1:4" x14ac:dyDescent="0.2">
      <c r="A726" s="15"/>
      <c r="B726" s="16"/>
      <c r="C726" s="16"/>
      <c r="D726" s="20"/>
    </row>
    <row r="727" spans="1:4" x14ac:dyDescent="0.2">
      <c r="A727" s="15"/>
      <c r="B727" s="16"/>
      <c r="C727" s="16"/>
      <c r="D727" s="20"/>
    </row>
    <row r="728" spans="1:4" x14ac:dyDescent="0.2">
      <c r="A728" s="15"/>
      <c r="B728" s="16"/>
      <c r="C728" s="16"/>
      <c r="D728" s="20"/>
    </row>
    <row r="729" spans="1:4" x14ac:dyDescent="0.2">
      <c r="A729" s="15"/>
      <c r="B729" s="16"/>
      <c r="C729" s="16"/>
      <c r="D729" s="20"/>
    </row>
    <row r="730" spans="1:4" x14ac:dyDescent="0.2">
      <c r="A730" s="15"/>
      <c r="B730" s="16"/>
      <c r="C730" s="16"/>
      <c r="D730" s="20"/>
    </row>
    <row r="731" spans="1:4" x14ac:dyDescent="0.2">
      <c r="A731" s="15"/>
      <c r="B731" s="16"/>
      <c r="C731" s="16"/>
      <c r="D731" s="20"/>
    </row>
    <row r="732" spans="1:4" x14ac:dyDescent="0.2">
      <c r="A732" s="15"/>
      <c r="B732" s="16"/>
      <c r="C732" s="16"/>
      <c r="D732" s="20"/>
    </row>
    <row r="733" spans="1:4" x14ac:dyDescent="0.2">
      <c r="A733" s="15"/>
      <c r="B733" s="16"/>
      <c r="C733" s="16"/>
      <c r="D733" s="20"/>
    </row>
    <row r="734" spans="1:4" x14ac:dyDescent="0.2">
      <c r="A734" s="15"/>
      <c r="B734" s="16"/>
      <c r="C734" s="16"/>
      <c r="D734" s="20"/>
    </row>
    <row r="735" spans="1:4" x14ac:dyDescent="0.2">
      <c r="A735" s="15"/>
      <c r="B735" s="16"/>
      <c r="C735" s="16"/>
      <c r="D735" s="20"/>
    </row>
    <row r="736" spans="1:4" x14ac:dyDescent="0.2">
      <c r="A736" s="15"/>
      <c r="B736" s="16"/>
      <c r="C736" s="16"/>
      <c r="D736" s="20"/>
    </row>
    <row r="737" spans="1:4" x14ac:dyDescent="0.2">
      <c r="A737" s="15"/>
      <c r="B737" s="16"/>
      <c r="C737" s="16"/>
      <c r="D737" s="20"/>
    </row>
    <row r="738" spans="1:4" x14ac:dyDescent="0.2">
      <c r="A738" s="15"/>
      <c r="B738" s="16"/>
      <c r="C738" s="16"/>
      <c r="D738" s="20"/>
    </row>
    <row r="739" spans="1:4" x14ac:dyDescent="0.2">
      <c r="A739" s="15"/>
      <c r="B739" s="16"/>
      <c r="C739" s="16"/>
      <c r="D739" s="20"/>
    </row>
    <row r="740" spans="1:4" x14ac:dyDescent="0.2">
      <c r="A740" s="15"/>
      <c r="B740" s="16"/>
      <c r="C740" s="16"/>
      <c r="D740" s="20"/>
    </row>
    <row r="741" spans="1:4" x14ac:dyDescent="0.2">
      <c r="A741" s="15"/>
      <c r="B741" s="16"/>
      <c r="C741" s="16"/>
      <c r="D741" s="20"/>
    </row>
    <row r="742" spans="1:4" x14ac:dyDescent="0.2">
      <c r="A742" s="15"/>
      <c r="B742" s="16"/>
      <c r="C742" s="16"/>
      <c r="D742" s="20"/>
    </row>
    <row r="743" spans="1:4" x14ac:dyDescent="0.2">
      <c r="A743" s="15"/>
      <c r="B743" s="16"/>
      <c r="C743" s="16"/>
      <c r="D743" s="20"/>
    </row>
    <row r="744" spans="1:4" x14ac:dyDescent="0.2">
      <c r="A744" s="15"/>
      <c r="B744" s="16"/>
      <c r="C744" s="16"/>
      <c r="D744" s="20"/>
    </row>
    <row r="745" spans="1:4" x14ac:dyDescent="0.2">
      <c r="A745" s="15"/>
      <c r="B745" s="16"/>
      <c r="C745" s="16"/>
      <c r="D745" s="20"/>
    </row>
    <row r="746" spans="1:4" x14ac:dyDescent="0.2">
      <c r="A746" s="15"/>
      <c r="B746" s="16"/>
      <c r="C746" s="16"/>
      <c r="D746" s="20"/>
    </row>
    <row r="747" spans="1:4" x14ac:dyDescent="0.2">
      <c r="A747" s="15"/>
      <c r="B747" s="16"/>
      <c r="C747" s="16"/>
      <c r="D747" s="20"/>
    </row>
  </sheetData>
  <sheetProtection selectLockedCells="1" selectUnlockedCells="1"/>
  <customSheetViews>
    <customSheetView guid="{5BA3B245-EF19-47D9-A019-71BE180A3C5D}" scale="75" showPageBreaks="1" fitToPage="1" printArea="1" hiddenRows="1" hiddenColumns="1" topLeftCell="B1">
      <selection activeCell="G193" sqref="G193 G198 G203 G208 G213 G218 G223 G228 G233 G238 G243 G254 G248"/>
      <rowBreaks count="1" manualBreakCount="1">
        <brk id="33" max="10" man="1"/>
      </rowBreaks>
      <pageMargins left="0.74803149606299213" right="0.74803149606299213" top="0.98425196850393704" bottom="0.98425196850393704" header="0.51181102362204722" footer="0.51181102362204722"/>
      <printOptions horizontalCentered="1"/>
      <pageSetup paperSize="9" scale="75" fitToHeight="0" orientation="landscape" useFirstPageNumber="1" r:id="rId1"/>
      <headerFooter alignWithMargins="0">
        <oddFooter>&amp;R&amp;P</oddFooter>
      </headerFooter>
    </customSheetView>
    <customSheetView guid="{45424CF5-BCAC-4C9C-B429-A07126B5A9DA}" scale="75" fitToPage="1" hiddenRows="1" hiddenColumns="1" topLeftCell="B142">
      <selection activeCell="G193" sqref="G193 G198 G203 G208 G213 G218 G223 G228 G233 G238 G243 G254 G248"/>
      <rowBreaks count="1" manualBreakCount="1">
        <brk id="33" max="10" man="1"/>
      </rowBreaks>
      <pageMargins left="0.74803149606299213" right="0.74803149606299213" top="0.98425196850393704" bottom="0.98425196850393704" header="0.51181102362204722" footer="0.51181102362204722"/>
      <printOptions horizontalCentered="1"/>
      <pageSetup paperSize="9" scale="75" fitToHeight="0" orientation="landscape" useFirstPageNumber="1" r:id="rId2"/>
      <headerFooter alignWithMargins="0">
        <oddFooter>&amp;R&amp;P</oddFooter>
      </headerFooter>
    </customSheetView>
  </customSheetViews>
  <mergeCells count="37">
    <mergeCell ref="A69:H69"/>
    <mergeCell ref="A70:A72"/>
    <mergeCell ref="A73:A75"/>
    <mergeCell ref="A79:A81"/>
    <mergeCell ref="A19:A21"/>
    <mergeCell ref="A25:A27"/>
    <mergeCell ref="A38:A40"/>
    <mergeCell ref="A59:H59"/>
    <mergeCell ref="A28:A30"/>
    <mergeCell ref="A22:A24"/>
    <mergeCell ref="A31:A33"/>
    <mergeCell ref="A76:A78"/>
    <mergeCell ref="D1:H1"/>
    <mergeCell ref="A13:A15"/>
    <mergeCell ref="B3:H3"/>
    <mergeCell ref="B2:H2"/>
    <mergeCell ref="D6:H6"/>
    <mergeCell ref="A10:A12"/>
    <mergeCell ref="A6:A7"/>
    <mergeCell ref="B6:C6"/>
    <mergeCell ref="A9:H9"/>
    <mergeCell ref="A16:A18"/>
    <mergeCell ref="A89:A91"/>
    <mergeCell ref="A34:A36"/>
    <mergeCell ref="A56:A58"/>
    <mergeCell ref="A66:A68"/>
    <mergeCell ref="A41:A43"/>
    <mergeCell ref="A44:A46"/>
    <mergeCell ref="A47:A49"/>
    <mergeCell ref="A86:A88"/>
    <mergeCell ref="A83:A85"/>
    <mergeCell ref="A82:H82"/>
    <mergeCell ref="A63:A65"/>
    <mergeCell ref="A60:A62"/>
    <mergeCell ref="A37:H37"/>
    <mergeCell ref="A53:A55"/>
    <mergeCell ref="A50:A52"/>
  </mergeCells>
  <phoneticPr fontId="21" type="noConversion"/>
  <printOptions horizontalCentered="1"/>
  <pageMargins left="3.937007874015748E-2" right="3.937007874015748E-2" top="0" bottom="0" header="0.11811023622047245" footer="0.11811023622047245"/>
  <pageSetup paperSize="9" fitToWidth="0" fitToHeight="0" orientation="landscape" useFirstPageNumber="1" r:id="rId3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2"/>
  <sheetViews>
    <sheetView workbookViewId="0">
      <selection activeCell="A2" sqref="A2:I2"/>
    </sheetView>
  </sheetViews>
  <sheetFormatPr defaultRowHeight="12.75" x14ac:dyDescent="0.2"/>
  <cols>
    <col min="3" max="3" width="11.5703125" customWidth="1"/>
    <col min="4" max="4" width="13" customWidth="1"/>
  </cols>
  <sheetData>
    <row r="2" spans="1:9" x14ac:dyDescent="0.2">
      <c r="A2" s="29">
        <v>35661.800000000003</v>
      </c>
      <c r="B2" s="29">
        <v>0</v>
      </c>
      <c r="C2" s="30">
        <v>5142.4560000000001</v>
      </c>
      <c r="D2" s="32">
        <v>4137.1659600000003</v>
      </c>
      <c r="E2" s="30">
        <v>7196.2759999999998</v>
      </c>
      <c r="F2" s="29">
        <v>10735.9</v>
      </c>
      <c r="G2" s="29">
        <v>14165.242999999999</v>
      </c>
      <c r="H2" s="31">
        <v>14573.07</v>
      </c>
      <c r="I2" s="29">
        <v>3000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3</vt:lpstr>
      <vt:lpstr>4</vt:lpstr>
      <vt:lpstr>Лист1</vt:lpstr>
      <vt:lpstr>'3'!Область_печати</vt:lpstr>
      <vt:lpstr>'4'!Область_печати</vt:lpstr>
    </vt:vector>
  </TitlesOfParts>
  <Company>Home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Рита</dc:creator>
  <cp:lastModifiedBy>GKH_4</cp:lastModifiedBy>
  <cp:lastPrinted>2023-01-24T07:14:40Z</cp:lastPrinted>
  <dcterms:created xsi:type="dcterms:W3CDTF">2008-10-22T06:49:32Z</dcterms:created>
  <dcterms:modified xsi:type="dcterms:W3CDTF">2023-04-04T06:11:07Z</dcterms:modified>
</cp:coreProperties>
</file>